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№4" sheetId="1" r:id="rId1"/>
    <sheet name="№5" sheetId="2" r:id="rId2"/>
    <sheet name="№6" sheetId="3" state="hidden" r:id="rId3"/>
    <sheet name="№2" sheetId="4" r:id="rId4"/>
    <sheet name="№8" sheetId="5" r:id="rId5"/>
    <sheet name="№9" sheetId="6" r:id="rId6"/>
  </sheets>
  <definedNames>
    <definedName name="Z_4F3F96C3_7B8B_440F_A7C0_DFFBDC784942_.wvu.FilterData" localSheetId="0" hidden="1">'№4'!#REF!</definedName>
    <definedName name="Z_6CB88F76_ADF1_43EB_B8FB_32CF6D2656A6_.wvu.Cols" localSheetId="0" hidden="1">'№4'!#REF!</definedName>
    <definedName name="Z_6CB88F76_ADF1_43EB_B8FB_32CF6D2656A6_.wvu.FilterData" localSheetId="0" hidden="1">'№4'!$A$8:$G$247</definedName>
    <definedName name="Z_6CB88F76_ADF1_43EB_B8FB_32CF6D2656A6_.wvu.PrintArea" localSheetId="0" hidden="1">'№4'!#REF!</definedName>
    <definedName name="Z_7BCFB845_C80C_48FE_B4FE_79B4B69115F3_.wvu.FilterData" localSheetId="0" hidden="1">'№4'!#REF!</definedName>
    <definedName name="Z_7D67130F_5829_47C5_93DE_738E8D41F162_.wvu.FilterData" localSheetId="0" hidden="1">'№4'!#REF!</definedName>
    <definedName name="Z_8E2E7D81_C767_11D8_A2FD_006098EF8B30_.wvu.Cols" localSheetId="0" hidden="1">'№4'!#REF!</definedName>
    <definedName name="Z_8E2E7D81_C767_11D8_A2FD_006098EF8B30_.wvu.FilterData" localSheetId="0" hidden="1">'№4'!$A$8:$G$247</definedName>
    <definedName name="Z_8E2E7D81_C767_11D8_A2FD_006098EF8B30_.wvu.PrintArea" localSheetId="0" hidden="1">'№4'!#REF!</definedName>
    <definedName name="Z_AAB63AD1_4FE4_4C7A_A62E_5A604C03BF55_.wvu.FilterData" localSheetId="0" hidden="1">'№4'!#REF!</definedName>
    <definedName name="Z_C231806E_9211_4D8F_9EB3_1A15C537C808_.wvu.FilterData" localSheetId="0" hidden="1">'№4'!#REF!</definedName>
    <definedName name="Z_D05021AF_1DB5_4AD7_B085_4CD71612CDB6_.wvu.FilterData" localSheetId="0" hidden="1">'№4'!#REF!</definedName>
    <definedName name="Z_D5E1AF6B_71F1_4B33_880B_72787157ADA9_.wvu.Cols" localSheetId="0" hidden="1">'№4'!#REF!,'№4'!#REF!</definedName>
    <definedName name="Z_D5E1AF6B_71F1_4B33_880B_72787157ADA9_.wvu.FilterData" localSheetId="0" hidden="1">'№4'!#REF!</definedName>
    <definedName name="Z_D5E1AF6B_71F1_4B33_880B_72787157ADA9_.wvu.PrintArea" localSheetId="0" hidden="1">'№4'!#REF!</definedName>
    <definedName name="Z_E2E14CAC_FED5_4087_B580_6F7DEE9C9BA1_.wvu.FilterData" localSheetId="0" hidden="1">'№4'!#REF!</definedName>
    <definedName name="Z_EF5A4981_C8E4_11D8_A2FC_006098EF8BA8_.wvu.Cols" localSheetId="0" hidden="1">'№4'!#REF!</definedName>
    <definedName name="Z_EF5A4981_C8E4_11D8_A2FC_006098EF8BA8_.wvu.PrintArea" localSheetId="0" hidden="1">'№4'!#REF!</definedName>
    <definedName name="Z_EF5A4981_C8E4_11D8_A2FC_006098EF8BA8_.wvu.PrintTitles" localSheetId="0" hidden="1">'№4'!$9:$9</definedName>
    <definedName name="Z_EFA5B1DC_5497_4E2C_A2B5_ED756C88CC7C_.wvu.Cols" localSheetId="0" hidden="1">'№4'!#REF!</definedName>
    <definedName name="Z_EFA5B1DC_5497_4E2C_A2B5_ED756C88CC7C_.wvu.FilterData" localSheetId="0" hidden="1">'№4'!#REF!</definedName>
    <definedName name="_xlnm.Print_Titles" localSheetId="0">'№4'!$9:$11</definedName>
    <definedName name="_xlnm.Print_Area" localSheetId="0">'№4'!$A$1:$H$268</definedName>
    <definedName name="_xlnm.Print_Area" localSheetId="1">'№5'!$A$1:$C$28</definedName>
    <definedName name="_xlnm.Print_Area" localSheetId="4">'№8'!$A$1:$E$268</definedName>
  </definedNames>
  <calcPr fullCalcOnLoad="1"/>
</workbook>
</file>

<file path=xl/sharedStrings.xml><?xml version="1.0" encoding="utf-8"?>
<sst xmlns="http://schemas.openxmlformats.org/spreadsheetml/2006/main" count="2596" uniqueCount="452">
  <si>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</si>
  <si>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</si>
  <si>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</si>
  <si>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</si>
  <si>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</si>
  <si>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</si>
  <si>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Сумма</t>
  </si>
  <si>
    <t>(руб. коп.)</t>
  </si>
  <si>
    <t>№ п/п</t>
  </si>
  <si>
    <t>Наименование</t>
  </si>
  <si>
    <t>Коды бюджетной классификации</t>
  </si>
  <si>
    <t>Раздел</t>
  </si>
  <si>
    <t>Целевая статья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</si>
  <si>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</si>
  <si>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</si>
  <si>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</si>
  <si>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</si>
  <si>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</si>
  <si>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</si>
  <si>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</si>
  <si>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</si>
  <si>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</si>
  <si>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</si>
  <si>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Резервные фонды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</si>
  <si>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</si>
  <si>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</si>
  <si>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</si>
  <si>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</si>
  <si>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</si>
  <si>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</si>
  <si>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</si>
  <si>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</si>
  <si>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</si>
  <si>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</si>
  <si>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</si>
  <si>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</si>
  <si>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</si>
  <si>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</si>
  <si>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</si>
  <si>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</si>
  <si>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</si>
  <si>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</si>
  <si>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</si>
  <si>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</si>
  <si>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</si>
  <si>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</si>
  <si>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</si>
  <si>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</si>
  <si>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</si>
  <si>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</si>
  <si>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</si>
  <si>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</si>
  <si>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</si>
  <si>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</si>
  <si>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</si>
  <si>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</si>
  <si>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</si>
  <si>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</si>
  <si>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</si>
  <si>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</si>
  <si>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</si>
  <si>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</si>
  <si>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</si>
  <si>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</si>
  <si>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</si>
  <si>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017</t>
  </si>
  <si>
    <t>Муниципальная целевая программа "Поддержка и развитие Белореченского казачьего общества " на 2008-2010</t>
  </si>
  <si>
    <t>7958200</t>
  </si>
  <si>
    <t>2.</t>
  </si>
  <si>
    <t>3.</t>
  </si>
  <si>
    <t>2180100</t>
  </si>
  <si>
    <t>7957100</t>
  </si>
  <si>
    <t>7957000</t>
  </si>
  <si>
    <t>ВЦП "Осуществление антитеррористической деятельности на территории муниципального образования"</t>
  </si>
  <si>
    <t>7957400</t>
  </si>
  <si>
    <t>4.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</si>
  <si>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</si>
  <si>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</si>
  <si>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</si>
  <si>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</si>
  <si>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</si>
  <si>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</si>
  <si>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</si>
  <si>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</si>
  <si>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</si>
  <si>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</si>
  <si>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</si>
  <si>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</si>
  <si>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</si>
  <si>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</si>
  <si>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</si>
  <si>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</si>
  <si>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</si>
  <si>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</si>
  <si>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</si>
  <si>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</si>
  <si>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</si>
  <si>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</si>
  <si>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</si>
  <si>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</si>
  <si>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</si>
  <si>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Средства массовой информации</t>
  </si>
  <si>
    <t>Другие вопросы в области средств массовой информации</t>
  </si>
  <si>
    <t>Дорожное хозяйство (дорожные фонды)</t>
  </si>
  <si>
    <t>7955000</t>
  </si>
  <si>
    <t>Белореченского района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</si>
  <si>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районного бюджета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</si>
  <si>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</si>
  <si>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</si>
  <si>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</si>
  <si>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 xml:space="preserve">                              к решению Совета</t>
  </si>
  <si>
    <t xml:space="preserve">                              Белореченского района</t>
  </si>
  <si>
    <t>Размещение ценных бумаг, выпущенных от имени муниципального образования</t>
  </si>
  <si>
    <t>Привлечение кредитов в бюджет муниципального образования, от кредитных организаций</t>
  </si>
  <si>
    <t>Привлечение кредитов в бюджет муниципального образования, от других бюджетов бюджетной системы Российской Федерации</t>
  </si>
  <si>
    <t>Выплаты по ценным бумагам, выпущенным от имени муниципального образования</t>
  </si>
  <si>
    <t>Погашение кредитов, привлеченных от кредитных организаций</t>
  </si>
  <si>
    <t>Погашение кредитов, привлеченных от других бюджетов бюджетной системы Российской Федерации</t>
  </si>
  <si>
    <t xml:space="preserve">                                                                         к решению Совета</t>
  </si>
  <si>
    <t xml:space="preserve">                                                                         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</si>
  <si>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</si>
  <si>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>(рублей)</t>
  </si>
  <si>
    <t>МДЦП «Обеспечение первичных мер пожарной безопасности» на 2012-2015 годы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</si>
  <si>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</si>
  <si>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</si>
  <si>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</si>
  <si>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</si>
  <si>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</si>
  <si>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</si>
  <si>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</si>
  <si>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</si>
  <si>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</si>
  <si>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</si>
  <si>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</si>
  <si>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</si>
  <si>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</si>
  <si>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</si>
  <si>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</si>
  <si>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</si>
  <si>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</si>
  <si>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</si>
  <si>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</si>
  <si>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</si>
  <si>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</si>
  <si>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</si>
  <si>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</si>
  <si>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</si>
  <si>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</si>
  <si>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</si>
  <si>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ДКЦП "Газификация Краснодарского края (2012-2016 годы)"</t>
  </si>
  <si>
    <t>Капитальный ремонт</t>
  </si>
  <si>
    <t>4409903</t>
  </si>
  <si>
    <t>4429902</t>
  </si>
  <si>
    <t>Приобретение оборудования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</si>
  <si>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</si>
  <si>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</si>
  <si>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</si>
  <si>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ВЦП "Капитальный ремонт, ремонт автомобильных дорог общего пользования населенных пунктов" на 2012-2014 годы</t>
  </si>
  <si>
    <t>5241501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</si>
  <si>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</si>
  <si>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</si>
  <si>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</si>
  <si>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</si>
  <si>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</si>
  <si>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</si>
  <si>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</si>
  <si>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</si>
  <si>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</si>
  <si>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</si>
  <si>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Белореченского района</t>
  </si>
  <si>
    <t xml:space="preserve">     к решению Совета</t>
  </si>
  <si>
    <t>Подготовка населения и организаций к действиям в чрезвычайной ситуации в мирное и военное время</t>
  </si>
  <si>
    <t>992 01 00 00 00 00 0000 000</t>
  </si>
  <si>
    <t>Источники внутреннего финансирования дефицита      бюджета, всего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</si>
  <si>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</si>
  <si>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</si>
  <si>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</si>
  <si>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</si>
  <si>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</si>
  <si>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</si>
  <si>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бюджетных кредитов, полученных от других бюджетов бюджетной системы Российской
Федерации в валюте Российской Федерации
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</si>
  <si>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</si>
  <si>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</si>
  <si>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</si>
  <si>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</si>
  <si>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</si>
  <si>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</si>
  <si>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</si>
  <si>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</si>
  <si>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</si>
  <si>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</si>
  <si>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</si>
  <si>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</si>
  <si>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</si>
  <si>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</si>
  <si>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</si>
  <si>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411</t>
  </si>
  <si>
    <t>Бюджетные инвестиции в объекты муниципальной собственности казенным учреждениям вне рамок оборонного заказа</t>
  </si>
  <si>
    <t>Обслуживание государственного внутреннего и муниципального долга</t>
  </si>
  <si>
    <t>992 01 03 01 00 10 0000 710</t>
  </si>
  <si>
    <t xml:space="preserve">992 01 03 01 00 10 0000 810
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</si>
  <si>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</si>
  <si>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</si>
  <si>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</si>
  <si>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</si>
  <si>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</si>
  <si>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</si>
  <si>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</si>
  <si>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</si>
  <si>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</si>
  <si>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</si>
  <si>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</si>
  <si>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53 0 0000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</si>
  <si>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</si>
  <si>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</si>
  <si>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</si>
  <si>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</si>
  <si>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</si>
  <si>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</si>
  <si>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</si>
  <si>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</si>
  <si>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</si>
  <si>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</si>
  <si>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</si>
  <si>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</si>
  <si>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</si>
  <si>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</si>
  <si>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</si>
  <si>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</si>
  <si>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62 2 2500</t>
  </si>
  <si>
    <t xml:space="preserve">Расходы на выполнение полномочий, переданных из поселений </t>
  </si>
  <si>
    <t>Обеспечение проведения выборов и референдумов</t>
  </si>
  <si>
    <t>99 0 0000</t>
  </si>
  <si>
    <t>99 0 1026</t>
  </si>
  <si>
    <t>Другие непрограммные направления деятельности органов местного самоуправления</t>
  </si>
  <si>
    <t>Организация и проведение выборов</t>
  </si>
  <si>
    <t>52 3 0000</t>
  </si>
  <si>
    <t xml:space="preserve">Финансовое обеспечение непредвиденных расходов </t>
  </si>
  <si>
    <t>52 3 2059</t>
  </si>
  <si>
    <t>Резервные фонды администрации</t>
  </si>
  <si>
    <t>Управление имуществом</t>
  </si>
  <si>
    <t>53 1 0000</t>
  </si>
  <si>
    <t>Мероприятия в рамках управления имуществом</t>
  </si>
  <si>
    <t>53 1 2500</t>
  </si>
  <si>
    <t>99 0 1045</t>
  </si>
  <si>
    <t>Развитие территориального общественного самоуправления</t>
  </si>
  <si>
    <t>52 2 5118</t>
  </si>
  <si>
    <t>Обеспечение безопасности населения</t>
  </si>
  <si>
    <t>54 1 0000</t>
  </si>
  <si>
    <t>Мероприятия по предупреждению и ликвидации последствий чрезвычайных ситуаций и стихийных бедствий</t>
  </si>
  <si>
    <t>54 1 1001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</si>
  <si>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</si>
  <si>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54 1 1002</t>
  </si>
  <si>
    <t>54 1 1019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</si>
  <si>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</si>
  <si>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54 2 1020</t>
  </si>
  <si>
    <t>Обеспечение мер пожарной  безопасности</t>
  </si>
  <si>
    <t xml:space="preserve">54 2 1020 </t>
  </si>
  <si>
    <t>54 3 0000</t>
  </si>
  <si>
    <t>54 3 1022</t>
  </si>
  <si>
    <t>Профилактика терроризма и экстремизма, безопасности жизнидеятельности населения</t>
  </si>
  <si>
    <t>Экономическое развитие и инновационная экономика</t>
  </si>
  <si>
    <t>55 1 0000</t>
  </si>
  <si>
    <t>Содержание, строительство и ремонт дорог</t>
  </si>
  <si>
    <t>55 1 1025</t>
  </si>
  <si>
    <t>400</t>
  </si>
  <si>
    <t>55 1 6527</t>
  </si>
  <si>
    <t>Капитальный ремонт, ремонт автомобильных дорог общего пользования населенных пунктов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</si>
  <si>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</si>
  <si>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</si>
  <si>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</si>
  <si>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</si>
  <si>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</si>
  <si>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</si>
  <si>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</si>
  <si>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</si>
  <si>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</si>
  <si>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</si>
  <si>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</si>
  <si>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</si>
  <si>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</si>
  <si>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</si>
  <si>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</si>
  <si>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</si>
  <si>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</si>
  <si>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</si>
  <si>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58 3 1033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</si>
  <si>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</si>
  <si>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</si>
  <si>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</si>
  <si>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</si>
  <si>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</si>
  <si>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</si>
  <si>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</si>
  <si>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</si>
  <si>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</si>
  <si>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</si>
  <si>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</si>
  <si>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</si>
  <si>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</si>
  <si>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</si>
  <si>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</si>
  <si>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</si>
  <si>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</si>
  <si>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</si>
  <si>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</si>
  <si>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</si>
  <si>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</si>
  <si>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</si>
  <si>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</si>
  <si>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</si>
  <si>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</si>
  <si>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</si>
  <si>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</si>
  <si>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</si>
  <si>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</si>
  <si>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</si>
  <si>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</si>
  <si>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</si>
  <si>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</si>
  <si>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</si>
  <si>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</si>
  <si>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</si>
  <si>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Обеспечение деятельности главы органа исполнительной власти</t>
  </si>
  <si>
    <t>54 2 0000</t>
  </si>
  <si>
    <t xml:space="preserve">Мероприятия в области обеспечения пожарной безопасности </t>
  </si>
  <si>
    <t xml:space="preserve">Подготовка градостроительной и землеустроительной документации
</t>
  </si>
  <si>
    <t>51 1 0019</t>
  </si>
  <si>
    <t xml:space="preserve">     Черниговского сельского поселения</t>
  </si>
  <si>
    <t>Администрация Черниговского сельского поселения</t>
  </si>
  <si>
    <t>МВЦП "Противодействие коррупции"</t>
  </si>
  <si>
    <t>52 8 0000</t>
  </si>
  <si>
    <t>52 8 1007</t>
  </si>
  <si>
    <t xml:space="preserve">                              Черниговского сельского поселения</t>
  </si>
  <si>
    <t>Источники внутреннего финансирования дефицита бюджета Черниговского сельского поселения на 2014 год</t>
  </si>
  <si>
    <t xml:space="preserve">                                                                         Черниговского сельского поселения</t>
  </si>
  <si>
    <t>Программа муниципальных внутренних заимствований
Черниговского сельского поселения  Белореченского района на 2014 год</t>
  </si>
  <si>
    <t>С.В.Гордеева</t>
  </si>
  <si>
    <t>Глава</t>
  </si>
  <si>
    <t>Черниговского сельского поселения</t>
  </si>
  <si>
    <t xml:space="preserve">                                                                         от  25.12.2013 года № 179</t>
  </si>
  <si>
    <t xml:space="preserve">     Приложение №4</t>
  </si>
  <si>
    <t xml:space="preserve">                              Приложение №5</t>
  </si>
  <si>
    <t xml:space="preserve">                                                                         Приложение №6</t>
  </si>
  <si>
    <t>Ведомственная структура расходов бюджета Черниговского сельского поселения Белореченского района на 2014 год, перечень разделов, подразделов, целевых статей (муниципальных программ и не программных направлений деятельности), групп видов расходов бюджета поселения</t>
  </si>
  <si>
    <t>2014 год</t>
  </si>
  <si>
    <t>Обеспечение проведение выборов и референдумов</t>
  </si>
  <si>
    <t>Другие непрограммые направления деятельности органов местного самоуправления</t>
  </si>
  <si>
    <t>Другие вопросы в области культуры, кинематографии</t>
  </si>
  <si>
    <t>Другие мероприятия в области культуры</t>
  </si>
  <si>
    <t>65 9 0000</t>
  </si>
  <si>
    <t>Охрана и сохранение объектов культурного наследия местного значения</t>
  </si>
  <si>
    <t>65 9 1037</t>
  </si>
  <si>
    <t>Предоставление субсидий бюджетным, автономным учреждениям и иным некомерческим организациям</t>
  </si>
  <si>
    <t>52 2 8118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</si>
  <si>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</si>
  <si>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</si>
  <si>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</si>
  <si>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Межбюджетные трансферты</t>
  </si>
  <si>
    <t>500</t>
  </si>
  <si>
    <t xml:space="preserve">                                 Приложение №2</t>
  </si>
  <si>
    <t xml:space="preserve">                                 к решению Совета</t>
  </si>
  <si>
    <t xml:space="preserve">                                 Черниговского сельского поселения</t>
  </si>
  <si>
    <t xml:space="preserve">                                 Белореченского района</t>
  </si>
  <si>
    <t>Объем поступлений доходов в бюджет Черниговского сельского поселения Белореченского района по кодам видов (подвидов) классификации доходов бюджетов на 2014 год</t>
  </si>
  <si>
    <t>Код</t>
  </si>
  <si>
    <t>Наименование дохода</t>
  </si>
  <si>
    <t>1 00 00000 00 0000 000</t>
  </si>
  <si>
    <t>Налоговые и неналоговые   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</si>
  <si>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</si>
  <si>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</si>
  <si>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</si>
  <si>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Федерации:</t>
  </si>
  <si>
    <t>в том числе:</t>
  </si>
  <si>
    <t>1 03 02230 01 0000 110</t>
  </si>
  <si>
    <t>1 03 02240 01 0000 110</t>
  </si>
  <si>
    <t>1 03 02250 01 0000 110</t>
  </si>
  <si>
    <t>1 03 02260 01 0000 110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</si>
  <si>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</si>
  <si>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</si>
  <si>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</si>
  <si>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</si>
  <si>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</si>
  <si>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</si>
  <si>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</si>
  <si>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</si>
  <si>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</si>
  <si>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</si>
  <si>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</si>
  <si>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</si>
  <si>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</si>
  <si>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</si>
  <si>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</si>
  <si>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</si>
  <si>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</si>
  <si>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</si>
  <si>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</si>
  <si>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</si>
  <si>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</si>
  <si>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</si>
  <si>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2 02 01001 10 0000 151</t>
  </si>
  <si>
    <t>Дотации бюджетам поселений на выравнивание бюджетной обеспеченности</t>
  </si>
  <si>
    <t>2 02 02999 10 0000 151</t>
  </si>
  <si>
    <t>Прочие субсидии бюджетам поселений</t>
  </si>
  <si>
    <t>2 02 01003 10 0000 151</t>
  </si>
  <si>
    <t>Дотации бюджетам на поддержку мер по обеспечению сбалансированности бюджетов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</si>
  <si>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</si>
  <si>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</si>
  <si>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2 02 03024 10 0000 151</t>
  </si>
  <si>
    <t>Субвенции  бюджетам поселений на выполнение передаваемых полномочий субъектов РФ</t>
  </si>
  <si>
    <t>2 18 05030 10 0000 151</t>
  </si>
  <si>
    <t>Доходы бюджетов поселений от возврата остатков субсидий и субвенций и иных МБТ, имеющих целевое назначение, прошлых лет из бюджетов МР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</si>
  <si>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</si>
  <si>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</si>
  <si>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2 02 04999 10 0000 151</t>
  </si>
  <si>
    <t>Прочие межбюджетные трансферты, передаваемые бюджетам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</si>
  <si>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</si>
  <si>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</si>
  <si>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</si>
  <si>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</si>
  <si>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</si>
  <si>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</si>
  <si>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</si>
  <si>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99 2 1026</t>
  </si>
  <si>
    <t>Выборы депутатов в представительный орган власти</t>
  </si>
  <si>
    <t>53 1 2501</t>
  </si>
  <si>
    <t xml:space="preserve">Расходы на передачу полномочий  из поселений </t>
  </si>
  <si>
    <t>65 5 0000</t>
  </si>
  <si>
    <t>65 5 6512</t>
  </si>
  <si>
    <t>65 5 65 12</t>
  </si>
  <si>
    <t>Мероприятия в сфере культуры и исскуства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</si>
  <si>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</si>
  <si>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65 5 6012</t>
  </si>
  <si>
    <t xml:space="preserve">65 5 6012 </t>
  </si>
  <si>
    <t>58 3 1038</t>
  </si>
  <si>
    <t>Представитель орган местного самоуправления поселения</t>
  </si>
  <si>
    <t>5.</t>
  </si>
  <si>
    <t>6.</t>
  </si>
  <si>
    <t>7.</t>
  </si>
  <si>
    <t>8.</t>
  </si>
  <si>
    <t>10.</t>
  </si>
  <si>
    <t>3</t>
  </si>
  <si>
    <t>4</t>
  </si>
  <si>
    <t>Приложение № 8</t>
  </si>
  <si>
    <t xml:space="preserve">к решению Совета </t>
  </si>
  <si>
    <t>Распределение бюджетных ассигнований по целевым статьям, группам видов расходов классификации расходов бюджета Черниговского сельского поселения Белореченского района на 2014 год</t>
  </si>
  <si>
    <t>Распределение  бюджетных ассигнований по разделам и подразделам классификации расходов бюджета Черниговского сельского поселения Белореченского района на 2014 год</t>
  </si>
  <si>
    <t>Приложение № 9</t>
  </si>
  <si>
    <t>от 23 мая 2014 года № 195</t>
  </si>
  <si>
    <t xml:space="preserve">                                 от  23 мая  2014 года № 195 </t>
  </si>
  <si>
    <t xml:space="preserve">                              от 23 мая 2014 года № 195</t>
  </si>
  <si>
    <t xml:space="preserve">     от  23  мая  2014 года № 195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</si>
</sst>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2" borderId="0" xfId="56" applyFont="1" applyFill="1" applyAlignment="1">
      <alignment horizontal="center" vertical="top"/>
      <protection/>
    </xf>
    <xf numFmtId="0" fontId="7" fillId="32" borderId="0" xfId="56" applyFont="1" applyFill="1" applyAlignment="1">
      <alignment horizontal="left"/>
      <protection/>
    </xf>
    <xf numFmtId="0" fontId="7" fillId="32" borderId="0" xfId="56" applyFont="1" applyFill="1">
      <alignment/>
      <protection/>
    </xf>
    <xf numFmtId="0" fontId="8" fillId="32" borderId="0" xfId="56" applyFont="1" applyFill="1">
      <alignment/>
      <protection/>
    </xf>
    <xf numFmtId="164" fontId="7" fillId="32" borderId="0" xfId="56" applyNumberFormat="1" applyFont="1" applyFill="1" applyAlignment="1">
      <alignment horizontal="center" wrapText="1"/>
      <protection/>
    </xf>
    <xf numFmtId="0" fontId="7" fillId="32" borderId="0" xfId="56" applyFont="1" applyFill="1" applyAlignment="1">
      <alignment horizontal="center" vertical="center"/>
      <protection/>
    </xf>
    <xf numFmtId="0" fontId="7" fillId="32" borderId="0" xfId="56" applyFont="1" applyFill="1" applyAlignment="1">
      <alignment horizontal="center"/>
      <protection/>
    </xf>
    <xf numFmtId="0" fontId="8" fillId="32" borderId="0" xfId="56" applyFont="1" applyFill="1" applyAlignment="1">
      <alignment horizontal="center"/>
      <protection/>
    </xf>
    <xf numFmtId="0" fontId="7" fillId="32" borderId="0" xfId="56" applyFont="1" applyFill="1" applyAlignment="1">
      <alignment/>
      <protection/>
    </xf>
    <xf numFmtId="3" fontId="8" fillId="32" borderId="0" xfId="56" applyNumberFormat="1" applyFont="1" applyFill="1">
      <alignment/>
      <protection/>
    </xf>
    <xf numFmtId="3" fontId="8" fillId="32" borderId="0" xfId="56" applyNumberFormat="1" applyFont="1" applyFill="1" applyAlignment="1">
      <alignment horizontal="center"/>
      <protection/>
    </xf>
    <xf numFmtId="3" fontId="8" fillId="32" borderId="0" xfId="56" applyNumberFormat="1" applyFont="1" applyFill="1" applyAlignment="1">
      <alignment/>
      <protection/>
    </xf>
    <xf numFmtId="3" fontId="8" fillId="32" borderId="0" xfId="56" applyNumberFormat="1" applyFont="1" applyFill="1" applyAlignment="1">
      <alignment horizontal="center" vertical="center"/>
      <protection/>
    </xf>
    <xf numFmtId="3" fontId="8" fillId="32" borderId="0" xfId="56" applyNumberFormat="1" applyFont="1" applyFill="1" applyBorder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7" fillId="32" borderId="0" xfId="56" applyFont="1" applyFill="1" applyBorder="1">
      <alignment/>
      <protection/>
    </xf>
    <xf numFmtId="3" fontId="8" fillId="32" borderId="0" xfId="56" applyNumberFormat="1" applyFont="1" applyFill="1" applyBorder="1">
      <alignment/>
      <protection/>
    </xf>
    <xf numFmtId="0" fontId="4" fillId="0" borderId="0" xfId="0" applyFont="1" applyAlignment="1">
      <alignment horizontal="justify"/>
    </xf>
    <xf numFmtId="0" fontId="2" fillId="0" borderId="0" xfId="54" applyFont="1" applyAlignment="1">
      <alignment horizontal="justify"/>
      <protection/>
    </xf>
    <xf numFmtId="0" fontId="4" fillId="32" borderId="0" xfId="56" applyFont="1" applyFill="1" applyAlignment="1">
      <alignment horizontal="left"/>
      <protection/>
    </xf>
    <xf numFmtId="3" fontId="4" fillId="0" borderId="10" xfId="0" applyNumberFormat="1" applyFont="1" applyBorder="1" applyAlignment="1">
      <alignment horizontal="center" vertical="center"/>
    </xf>
    <xf numFmtId="3" fontId="8" fillId="32" borderId="0" xfId="56" applyNumberFormat="1" applyFont="1" applyFill="1" applyAlignment="1">
      <alignment vertical="top"/>
      <protection/>
    </xf>
    <xf numFmtId="0" fontId="7" fillId="32" borderId="0" xfId="56" applyFont="1" applyFill="1" applyAlignment="1">
      <alignment vertical="top"/>
      <protection/>
    </xf>
    <xf numFmtId="0" fontId="8" fillId="32" borderId="0" xfId="56" applyFont="1" applyFill="1" applyAlignment="1">
      <alignment horizontal="center" vertical="top"/>
      <protection/>
    </xf>
    <xf numFmtId="0" fontId="7" fillId="32" borderId="10" xfId="56" applyFont="1" applyFill="1" applyBorder="1" applyAlignment="1">
      <alignment horizontal="center" vertical="center" wrapText="1"/>
      <protection/>
    </xf>
    <xf numFmtId="0" fontId="8" fillId="32" borderId="0" xfId="56" applyFont="1" applyFill="1" applyBorder="1" applyAlignment="1">
      <alignment horizontal="center" wrapText="1"/>
      <protection/>
    </xf>
    <xf numFmtId="49" fontId="8" fillId="32" borderId="0" xfId="56" applyNumberFormat="1" applyFont="1" applyFill="1" applyBorder="1" applyAlignment="1">
      <alignment horizontal="center" vertical="top" wrapText="1"/>
      <protection/>
    </xf>
    <xf numFmtId="49" fontId="8" fillId="32" borderId="0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left" wrapText="1"/>
      <protection/>
    </xf>
    <xf numFmtId="49" fontId="4" fillId="32" borderId="0" xfId="56" applyNumberFormat="1" applyFont="1" applyFill="1" applyBorder="1" applyAlignment="1">
      <alignment horizontal="center"/>
      <protection/>
    </xf>
    <xf numFmtId="0" fontId="8" fillId="32" borderId="0" xfId="56" applyNumberFormat="1" applyFont="1" applyFill="1" applyBorder="1" applyAlignment="1">
      <alignment horizontal="center" vertical="top" wrapText="1"/>
      <protection/>
    </xf>
    <xf numFmtId="49" fontId="7" fillId="32" borderId="0" xfId="56" applyNumberFormat="1" applyFont="1" applyFill="1" applyBorder="1" applyAlignment="1">
      <alignment horizontal="center" wrapText="1"/>
      <protection/>
    </xf>
    <xf numFmtId="3" fontId="7" fillId="32" borderId="0" xfId="56" applyNumberFormat="1" applyFont="1" applyFill="1" applyAlignment="1">
      <alignment/>
      <protection/>
    </xf>
    <xf numFmtId="49" fontId="7" fillId="32" borderId="0" xfId="56" applyNumberFormat="1" applyFont="1" applyFill="1" applyBorder="1" applyAlignment="1">
      <alignment horizontal="center" vertical="top" wrapText="1"/>
      <protection/>
    </xf>
    <xf numFmtId="3" fontId="7" fillId="32" borderId="0" xfId="56" applyNumberFormat="1" applyFont="1" applyFill="1" applyAlignment="1">
      <alignment vertical="top"/>
      <protection/>
    </xf>
    <xf numFmtId="3" fontId="7" fillId="32" borderId="0" xfId="56" applyNumberFormat="1" applyFont="1" applyFill="1">
      <alignment/>
      <protection/>
    </xf>
    <xf numFmtId="0" fontId="4" fillId="0" borderId="0" xfId="0" applyFont="1" applyAlignment="1">
      <alignment/>
    </xf>
    <xf numFmtId="0" fontId="4" fillId="0" borderId="0" xfId="55" applyFont="1" applyFill="1" applyAlignment="1">
      <alignment horizontal="right"/>
      <protection/>
    </xf>
    <xf numFmtId="4" fontId="2" fillId="0" borderId="0" xfId="54" applyNumberFormat="1" applyFont="1">
      <alignment/>
      <protection/>
    </xf>
    <xf numFmtId="16" fontId="7" fillId="32" borderId="0" xfId="56" applyNumberFormat="1" applyFont="1" applyFill="1" applyAlignment="1">
      <alignment/>
      <protection/>
    </xf>
    <xf numFmtId="49" fontId="8" fillId="33" borderId="0" xfId="56" applyNumberFormat="1" applyFont="1" applyFill="1" applyBorder="1" applyAlignment="1">
      <alignment horizontal="center" wrapText="1"/>
      <protection/>
    </xf>
    <xf numFmtId="3" fontId="8" fillId="33" borderId="0" xfId="56" applyNumberFormat="1" applyFont="1" applyFill="1" applyAlignment="1">
      <alignment/>
      <protection/>
    </xf>
    <xf numFmtId="0" fontId="7" fillId="33" borderId="0" xfId="56" applyFont="1" applyFill="1" applyAlignment="1">
      <alignment/>
      <protection/>
    </xf>
    <xf numFmtId="49" fontId="7" fillId="32" borderId="0" xfId="56" applyNumberFormat="1" applyFont="1" applyFill="1" applyAlignment="1">
      <alignment/>
      <protection/>
    </xf>
    <xf numFmtId="0" fontId="4" fillId="32" borderId="10" xfId="56" applyFont="1" applyFill="1" applyBorder="1" applyAlignment="1">
      <alignment horizontal="center" wrapText="1"/>
      <protection/>
    </xf>
    <xf numFmtId="0" fontId="4" fillId="32" borderId="10" xfId="56" applyFont="1" applyFill="1" applyBorder="1" applyAlignment="1">
      <alignment horizontal="center"/>
      <protection/>
    </xf>
    <xf numFmtId="0" fontId="7" fillId="32" borderId="10" xfId="56" applyFont="1" applyFill="1" applyBorder="1" applyAlignment="1">
      <alignment horizontal="center" wrapText="1"/>
      <protection/>
    </xf>
    <xf numFmtId="49" fontId="7" fillId="32" borderId="10" xfId="56" applyNumberFormat="1" applyFont="1" applyFill="1" applyBorder="1" applyAlignment="1">
      <alignment horizontal="center" wrapText="1"/>
      <protection/>
    </xf>
    <xf numFmtId="49" fontId="4" fillId="32" borderId="10" xfId="56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32" borderId="0" xfId="56" applyFont="1" applyFill="1" applyBorder="1" applyAlignment="1">
      <alignment horizontal="left" wrapText="1"/>
      <protection/>
    </xf>
    <xf numFmtId="0" fontId="3" fillId="32" borderId="0" xfId="56" applyFont="1" applyFill="1" applyBorder="1" applyAlignment="1">
      <alignment horizontal="center" wrapText="1"/>
      <protection/>
    </xf>
    <xf numFmtId="49" fontId="3" fillId="32" borderId="0" xfId="56" applyNumberFormat="1" applyFont="1" applyFill="1" applyBorder="1" applyAlignment="1">
      <alignment horizontal="center" wrapText="1"/>
      <protection/>
    </xf>
    <xf numFmtId="4" fontId="3" fillId="32" borderId="0" xfId="56" applyNumberFormat="1" applyFont="1" applyFill="1" applyBorder="1" applyAlignment="1">
      <alignment horizontal="right"/>
      <protection/>
    </xf>
    <xf numFmtId="49" fontId="3" fillId="32" borderId="0" xfId="56" applyNumberFormat="1" applyFont="1" applyFill="1" applyBorder="1" applyAlignment="1">
      <alignment/>
      <protection/>
    </xf>
    <xf numFmtId="49" fontId="4" fillId="32" borderId="0" xfId="56" applyNumberFormat="1" applyFont="1" applyFill="1" applyBorder="1" applyAlignment="1">
      <alignment/>
      <protection/>
    </xf>
    <xf numFmtId="164" fontId="4" fillId="32" borderId="0" xfId="56" applyNumberFormat="1" applyFont="1" applyFill="1" applyBorder="1" applyAlignment="1">
      <alignment/>
      <protection/>
    </xf>
    <xf numFmtId="4" fontId="4" fillId="33" borderId="0" xfId="56" applyNumberFormat="1" applyFont="1" applyFill="1" applyBorder="1" applyAlignment="1">
      <alignment horizontal="right"/>
      <protection/>
    </xf>
    <xf numFmtId="0" fontId="4" fillId="33" borderId="0" xfId="56" applyFont="1" applyFill="1" applyBorder="1" applyAlignment="1">
      <alignment horizontal="left" wrapText="1"/>
      <protection/>
    </xf>
    <xf numFmtId="49" fontId="4" fillId="33" borderId="0" xfId="56" applyNumberFormat="1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justify"/>
    </xf>
    <xf numFmtId="49" fontId="3" fillId="32" borderId="0" xfId="56" applyNumberFormat="1" applyFont="1" applyFill="1" applyBorder="1" applyAlignment="1">
      <alignment horizontal="center"/>
      <protection/>
    </xf>
    <xf numFmtId="0" fontId="3" fillId="32" borderId="0" xfId="56" applyFont="1" applyFill="1" applyBorder="1" applyAlignment="1">
      <alignment wrapText="1"/>
      <protection/>
    </xf>
    <xf numFmtId="0" fontId="3" fillId="32" borderId="0" xfId="56" applyFont="1" applyFill="1" applyBorder="1" applyAlignment="1">
      <alignment/>
      <protection/>
    </xf>
    <xf numFmtId="4" fontId="3" fillId="32" borderId="0" xfId="56" applyNumberFormat="1" applyFont="1" applyFill="1" applyBorder="1" applyAlignment="1">
      <alignment/>
      <protection/>
    </xf>
    <xf numFmtId="4" fontId="4" fillId="32" borderId="0" xfId="56" applyNumberFormat="1" applyFont="1" applyFill="1" applyBorder="1" applyAlignment="1">
      <alignment/>
      <protection/>
    </xf>
    <xf numFmtId="0" fontId="4" fillId="32" borderId="0" xfId="0" applyFont="1" applyFill="1" applyBorder="1" applyAlignment="1">
      <alignment wrapText="1"/>
    </xf>
    <xf numFmtId="49" fontId="4" fillId="32" borderId="0" xfId="56" applyNumberFormat="1" applyFont="1" applyFill="1" applyBorder="1" applyAlignment="1">
      <alignment horizontal="left" wrapText="1"/>
      <protection/>
    </xf>
    <xf numFmtId="0" fontId="4" fillId="32" borderId="0" xfId="56" applyFont="1" applyFill="1" applyBorder="1" applyAlignment="1">
      <alignment horizontal="left" vertical="top" wrapText="1"/>
      <protection/>
    </xf>
    <xf numFmtId="9" fontId="4" fillId="32" borderId="0" xfId="62" applyFont="1" applyFill="1" applyBorder="1" applyAlignment="1">
      <alignment horizontal="center"/>
    </xf>
    <xf numFmtId="0" fontId="4" fillId="34" borderId="0" xfId="56" applyFont="1" applyFill="1" applyBorder="1" applyAlignment="1">
      <alignment horizontal="left" wrapText="1"/>
      <protection/>
    </xf>
    <xf numFmtId="49" fontId="4" fillId="34" borderId="0" xfId="56" applyNumberFormat="1" applyFont="1" applyFill="1" applyBorder="1" applyAlignment="1">
      <alignment horizontal="center"/>
      <protection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 shrinkToFit="1"/>
    </xf>
    <xf numFmtId="4" fontId="4" fillId="32" borderId="0" xfId="0" applyNumberFormat="1" applyFont="1" applyFill="1" applyBorder="1" applyAlignment="1">
      <alignment horizontal="right"/>
    </xf>
    <xf numFmtId="0" fontId="3" fillId="32" borderId="13" xfId="56" applyFont="1" applyFill="1" applyBorder="1" applyAlignment="1">
      <alignment horizontal="center" wrapText="1"/>
      <protection/>
    </xf>
    <xf numFmtId="49" fontId="3" fillId="32" borderId="13" xfId="56" applyNumberFormat="1" applyFont="1" applyFill="1" applyBorder="1" applyAlignment="1">
      <alignment horizontal="center" wrapText="1"/>
      <protection/>
    </xf>
    <xf numFmtId="4" fontId="3" fillId="32" borderId="13" xfId="56" applyNumberFormat="1" applyFont="1" applyFill="1" applyBorder="1" applyAlignment="1">
      <alignment horizontal="right"/>
      <protection/>
    </xf>
    <xf numFmtId="49" fontId="7" fillId="33" borderId="0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Alignment="1">
      <alignment/>
      <protection/>
    </xf>
    <xf numFmtId="49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2" fillId="0" borderId="0" xfId="54" applyFont="1" applyAlignment="1">
      <alignment horizontal="left" wrapText="1"/>
      <protection/>
    </xf>
    <xf numFmtId="0" fontId="2" fillId="0" borderId="0" xfId="54" applyFont="1">
      <alignment/>
      <protection/>
    </xf>
    <xf numFmtId="0" fontId="10" fillId="0" borderId="14" xfId="54" applyFont="1" applyBorder="1" applyAlignment="1">
      <alignment horizontal="center" wrapText="1"/>
      <protection/>
    </xf>
    <xf numFmtId="0" fontId="10" fillId="0" borderId="15" xfId="54" applyFont="1" applyBorder="1" applyAlignment="1">
      <alignment vertical="top" wrapText="1"/>
      <protection/>
    </xf>
    <xf numFmtId="49" fontId="10" fillId="0" borderId="15" xfId="54" applyNumberFormat="1" applyFont="1" applyBorder="1" applyAlignment="1">
      <alignment horizontal="justify" vertical="top" wrapText="1"/>
      <protection/>
    </xf>
    <xf numFmtId="4" fontId="10" fillId="0" borderId="15" xfId="54" applyNumberFormat="1" applyFont="1" applyBorder="1" applyAlignment="1">
      <alignment horizontal="right" wrapText="1"/>
      <protection/>
    </xf>
    <xf numFmtId="0" fontId="2" fillId="0" borderId="0" xfId="54" applyFont="1" applyAlignment="1">
      <alignment vertical="top"/>
      <protection/>
    </xf>
    <xf numFmtId="0" fontId="2" fillId="0" borderId="0" xfId="54" applyFont="1" applyBorder="1" applyAlignment="1">
      <alignment vertical="top" wrapText="1"/>
      <protection/>
    </xf>
    <xf numFmtId="49" fontId="2" fillId="0" borderId="0" xfId="54" applyNumberFormat="1" applyFont="1" applyBorder="1" applyAlignment="1">
      <alignment horizontal="justify" vertical="top" wrapText="1"/>
      <protection/>
    </xf>
    <xf numFmtId="4" fontId="2" fillId="0" borderId="0" xfId="54" applyNumberFormat="1" applyFont="1" applyBorder="1" applyAlignment="1">
      <alignment horizontal="right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33" borderId="0" xfId="0" applyFont="1" applyFill="1" applyAlignment="1">
      <alignment vertical="top"/>
    </xf>
    <xf numFmtId="49" fontId="2" fillId="0" borderId="0" xfId="54" applyNumberFormat="1" applyFont="1" applyBorder="1" applyAlignment="1">
      <alignment horizontal="justify" vertical="top"/>
      <protection/>
    </xf>
    <xf numFmtId="0" fontId="2" fillId="0" borderId="0" xfId="54" applyFont="1" applyBorder="1" applyAlignment="1">
      <alignment horizontal="right"/>
      <protection/>
    </xf>
    <xf numFmtId="0" fontId="2" fillId="0" borderId="0" xfId="54" applyNumberFormat="1" applyFont="1" applyAlignment="1">
      <alignment horizontal="justify" vertical="top"/>
      <protection/>
    </xf>
    <xf numFmtId="0" fontId="2" fillId="0" borderId="0" xfId="54" applyNumberFormat="1" applyFont="1" applyAlignment="1">
      <alignment vertical="top"/>
      <protection/>
    </xf>
    <xf numFmtId="0" fontId="10" fillId="0" borderId="0" xfId="54" applyFont="1" applyBorder="1" applyAlignment="1">
      <alignment horizontal="left" vertical="top" wrapText="1"/>
      <protection/>
    </xf>
    <xf numFmtId="49" fontId="10" fillId="0" borderId="0" xfId="54" applyNumberFormat="1" applyFont="1" applyBorder="1" applyAlignment="1">
      <alignment horizontal="justify" vertical="top" wrapText="1"/>
      <protection/>
    </xf>
    <xf numFmtId="4" fontId="10" fillId="0" borderId="0" xfId="54" applyNumberFormat="1" applyFont="1" applyBorder="1" applyAlignment="1">
      <alignment horizontal="right"/>
      <protection/>
    </xf>
    <xf numFmtId="0" fontId="2" fillId="0" borderId="0" xfId="54" applyFont="1" applyAlignment="1">
      <alignment horizontal="left" vertical="top"/>
      <protection/>
    </xf>
    <xf numFmtId="0" fontId="2" fillId="0" borderId="0" xfId="54" applyFont="1" applyBorder="1" applyAlignment="1">
      <alignment horizontal="left" vertical="top" wrapText="1"/>
      <protection/>
    </xf>
    <xf numFmtId="4" fontId="2" fillId="0" borderId="0" xfId="54" applyNumberFormat="1" applyFont="1" applyBorder="1" applyAlignment="1">
      <alignment horizontal="right" vertical="top"/>
      <protection/>
    </xf>
    <xf numFmtId="0" fontId="2" fillId="0" borderId="0" xfId="54" applyFont="1" applyBorder="1" applyAlignment="1">
      <alignment vertical="top"/>
      <protection/>
    </xf>
    <xf numFmtId="0" fontId="2" fillId="0" borderId="0" xfId="54" applyFont="1" applyBorder="1" applyAlignment="1">
      <alignment horizontal="right" vertical="top"/>
      <protection/>
    </xf>
    <xf numFmtId="0" fontId="10" fillId="0" borderId="0" xfId="54" applyFont="1" applyBorder="1" applyAlignment="1">
      <alignment vertical="top"/>
      <protection/>
    </xf>
    <xf numFmtId="4" fontId="10" fillId="0" borderId="0" xfId="54" applyNumberFormat="1" applyFont="1" applyBorder="1" applyAlignment="1">
      <alignment horizontal="right" vertical="top"/>
      <protection/>
    </xf>
    <xf numFmtId="0" fontId="2" fillId="0" borderId="0" xfId="54" applyFont="1" applyAlignment="1">
      <alignment horizontal="justify"/>
      <protection/>
    </xf>
    <xf numFmtId="0" fontId="7" fillId="32" borderId="0" xfId="56" applyFont="1" applyFill="1" applyBorder="1" applyAlignment="1">
      <alignment horizontal="center" vertical="top"/>
      <protection/>
    </xf>
    <xf numFmtId="0" fontId="7" fillId="32" borderId="0" xfId="56" applyFont="1" applyFill="1" applyBorder="1" applyAlignment="1">
      <alignment horizontal="left"/>
      <protection/>
    </xf>
    <xf numFmtId="3" fontId="8" fillId="33" borderId="0" xfId="56" applyNumberFormat="1" applyFont="1" applyFill="1" applyBorder="1" applyAlignment="1">
      <alignment horizontal="right"/>
      <protection/>
    </xf>
    <xf numFmtId="16" fontId="7" fillId="33" borderId="0" xfId="56" applyNumberFormat="1" applyFont="1" applyFill="1" applyAlignment="1">
      <alignment/>
      <protection/>
    </xf>
    <xf numFmtId="49" fontId="7" fillId="33" borderId="0" xfId="56" applyNumberFormat="1" applyFont="1" applyFill="1" applyBorder="1" applyAlignment="1">
      <alignment horizontal="center" vertical="top" wrapText="1"/>
      <protection/>
    </xf>
    <xf numFmtId="3" fontId="7" fillId="33" borderId="0" xfId="56" applyNumberFormat="1" applyFont="1" applyFill="1" applyAlignment="1">
      <alignment vertical="top"/>
      <protection/>
    </xf>
    <xf numFmtId="0" fontId="7" fillId="33" borderId="0" xfId="56" applyFont="1" applyFill="1" applyAlignment="1">
      <alignment vertical="top"/>
      <protection/>
    </xf>
    <xf numFmtId="0" fontId="4" fillId="33" borderId="0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/>
    </xf>
    <xf numFmtId="49" fontId="8" fillId="33" borderId="0" xfId="56" applyNumberFormat="1" applyFont="1" applyFill="1" applyBorder="1" applyAlignment="1">
      <alignment horizontal="center" vertical="top" wrapText="1"/>
      <protection/>
    </xf>
    <xf numFmtId="3" fontId="8" fillId="33" borderId="0" xfId="56" applyNumberFormat="1" applyFont="1" applyFill="1">
      <alignment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 applyBorder="1" applyAlignment="1">
      <alignment horizontal="center"/>
      <protection/>
    </xf>
    <xf numFmtId="0" fontId="4" fillId="33" borderId="0" xfId="56" applyFont="1" applyFill="1" applyBorder="1" applyAlignment="1">
      <alignment horizontal="left" vertical="top" wrapText="1"/>
      <protection/>
    </xf>
    <xf numFmtId="3" fontId="8" fillId="33" borderId="0" xfId="56" applyNumberFormat="1" applyFont="1" applyFill="1" applyAlignment="1">
      <alignment vertical="top"/>
      <protection/>
    </xf>
    <xf numFmtId="0" fontId="3" fillId="33" borderId="0" xfId="56" applyFont="1" applyFill="1" applyBorder="1" applyAlignment="1">
      <alignment horizontal="left" wrapText="1"/>
      <protection/>
    </xf>
    <xf numFmtId="4" fontId="3" fillId="33" borderId="0" xfId="56" applyNumberFormat="1" applyFont="1" applyFill="1" applyBorder="1" applyAlignment="1">
      <alignment horizontal="right"/>
      <protection/>
    </xf>
    <xf numFmtId="4" fontId="4" fillId="33" borderId="0" xfId="56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wrapText="1"/>
    </xf>
    <xf numFmtId="49" fontId="4" fillId="33" borderId="0" xfId="56" applyNumberFormat="1" applyFont="1" applyFill="1" applyBorder="1" applyAlignment="1">
      <alignment horizontal="left" wrapText="1"/>
      <protection/>
    </xf>
    <xf numFmtId="0" fontId="2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right"/>
    </xf>
    <xf numFmtId="0" fontId="8" fillId="33" borderId="0" xfId="56" applyNumberFormat="1" applyFont="1" applyFill="1" applyBorder="1" applyAlignment="1">
      <alignment horizontal="center" vertical="top" wrapText="1"/>
      <protection/>
    </xf>
    <xf numFmtId="0" fontId="3" fillId="33" borderId="0" xfId="56" applyFont="1" applyFill="1" applyBorder="1" applyAlignment="1">
      <alignment wrapText="1"/>
      <protection/>
    </xf>
    <xf numFmtId="49" fontId="3" fillId="33" borderId="0" xfId="56" applyNumberFormat="1" applyFont="1" applyFill="1" applyBorder="1" applyAlignment="1">
      <alignment/>
      <protection/>
    </xf>
    <xf numFmtId="4" fontId="3" fillId="33" borderId="0" xfId="56" applyNumberFormat="1" applyFont="1" applyFill="1" applyBorder="1" applyAlignment="1">
      <alignment/>
      <protection/>
    </xf>
    <xf numFmtId="3" fontId="7" fillId="33" borderId="0" xfId="56" applyNumberFormat="1" applyFont="1" applyFill="1">
      <alignment/>
      <protection/>
    </xf>
    <xf numFmtId="4" fontId="4" fillId="33" borderId="0" xfId="0" applyNumberFormat="1" applyFont="1" applyFill="1" applyBorder="1" applyAlignment="1">
      <alignment horizontal="right" shrinkToFit="1"/>
    </xf>
    <xf numFmtId="3" fontId="8" fillId="33" borderId="0" xfId="56" applyNumberFormat="1" applyFont="1" applyFill="1" applyBorder="1">
      <alignment/>
      <protection/>
    </xf>
    <xf numFmtId="0" fontId="7" fillId="33" borderId="0" xfId="56" applyFont="1" applyFill="1" applyBorder="1">
      <alignment/>
      <protection/>
    </xf>
    <xf numFmtId="0" fontId="4" fillId="33" borderId="0" xfId="0" applyFont="1" applyFill="1" applyAlignment="1">
      <alignment/>
    </xf>
    <xf numFmtId="0" fontId="4" fillId="33" borderId="0" xfId="56" applyFont="1" applyFill="1" applyAlignment="1">
      <alignment horizontal="left"/>
      <protection/>
    </xf>
    <xf numFmtId="49" fontId="7" fillId="33" borderId="0" xfId="56" applyNumberFormat="1" applyFont="1" applyFill="1" applyAlignment="1">
      <alignment/>
      <protection/>
    </xf>
    <xf numFmtId="0" fontId="8" fillId="33" borderId="0" xfId="56" applyFont="1" applyFill="1" applyAlignment="1">
      <alignment/>
      <protection/>
    </xf>
    <xf numFmtId="0" fontId="2" fillId="32" borderId="0" xfId="54" applyFont="1" applyFill="1" applyAlignment="1">
      <alignment horizontal="left"/>
      <protection/>
    </xf>
    <xf numFmtId="0" fontId="2" fillId="32" borderId="0" xfId="54" applyFont="1" applyFill="1" applyAlignment="1">
      <alignment horizontal="left"/>
      <protection/>
    </xf>
    <xf numFmtId="0" fontId="3" fillId="32" borderId="0" xfId="56" applyFont="1" applyFill="1" applyAlignment="1">
      <alignment horizontal="center" wrapText="1"/>
      <protection/>
    </xf>
    <xf numFmtId="0" fontId="2" fillId="32" borderId="0" xfId="54" applyFont="1" applyFill="1" applyAlignment="1">
      <alignment horizontal="left" wrapText="1"/>
      <protection/>
    </xf>
    <xf numFmtId="0" fontId="7" fillId="32" borderId="0" xfId="56" applyFont="1" applyFill="1" applyAlignment="1">
      <alignment horizontal="center"/>
      <protection/>
    </xf>
    <xf numFmtId="0" fontId="7" fillId="32" borderId="12" xfId="56" applyFont="1" applyFill="1" applyBorder="1" applyAlignment="1">
      <alignment horizontal="center" vertical="center" wrapText="1"/>
      <protection/>
    </xf>
    <xf numFmtId="0" fontId="7" fillId="32" borderId="11" xfId="56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wrapText="1"/>
      <protection/>
    </xf>
    <xf numFmtId="0" fontId="4" fillId="32" borderId="10" xfId="56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horizontal="left" wrapText="1"/>
      <protection/>
    </xf>
    <xf numFmtId="0" fontId="10" fillId="0" borderId="0" xfId="54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justify" vertical="center" wrapText="1"/>
      <protection/>
    </xf>
    <xf numFmtId="0" fontId="2" fillId="0" borderId="17" xfId="54" applyFont="1" applyBorder="1" applyAlignment="1">
      <alignment horizontal="justify" vertical="center" wrapText="1"/>
      <protection/>
    </xf>
    <xf numFmtId="0" fontId="11" fillId="32" borderId="0" xfId="54" applyFont="1" applyFill="1" applyBorder="1" applyAlignment="1">
      <alignment/>
      <protection/>
    </xf>
    <xf numFmtId="0" fontId="11" fillId="32" borderId="0" xfId="54" applyFont="1" applyFill="1" applyBorder="1" applyAlignment="1">
      <alignment wrapText="1"/>
      <protection/>
    </xf>
    <xf numFmtId="0" fontId="7" fillId="32" borderId="0" xfId="56" applyFont="1" applyFill="1" applyBorder="1" applyAlignme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68"/>
  <sheetViews>
    <sheetView view="pageBreakPreview" zoomScaleSheetLayoutView="100" zoomScalePageLayoutView="0" workbookViewId="0" topLeftCell="A20">
      <selection activeCell="A237" sqref="A233:IV237"/>
    </sheetView>
  </sheetViews>
  <sheetFormatPr defaultColWidth="9.140625" defaultRowHeight="12.75"/>
  <cols>
    <col min="1" max="1" width="3.28125" style="20" customWidth="1"/>
    <col min="2" max="2" width="41.28125" style="21" customWidth="1"/>
    <col min="3" max="3" width="5.57421875" style="21" customWidth="1"/>
    <col min="4" max="4" width="4.00390625" style="24" customWidth="1"/>
    <col min="5" max="5" width="3.28125" style="28" customWidth="1"/>
    <col min="6" max="6" width="13.00390625" style="66" customWidth="1"/>
    <col min="7" max="7" width="4.8515625" style="28" customWidth="1"/>
    <col min="8" max="8" width="16.7109375" style="28" customWidth="1"/>
    <col min="9" max="9" width="12.00390625" style="29" customWidth="1"/>
    <col min="10" max="10" width="13.140625" style="29" bestFit="1" customWidth="1"/>
    <col min="11" max="16384" width="9.140625" style="22" customWidth="1"/>
  </cols>
  <sheetData>
    <row r="1" spans="3:8" ht="18">
      <c r="C1" s="177" t="s">
        <v>341</v>
      </c>
      <c r="D1" s="178"/>
      <c r="E1" s="178"/>
      <c r="F1" s="178"/>
      <c r="G1" s="178"/>
      <c r="H1" s="178"/>
    </row>
    <row r="2" spans="3:8" ht="18">
      <c r="C2" s="178" t="s">
        <v>170</v>
      </c>
      <c r="D2" s="178"/>
      <c r="E2" s="178"/>
      <c r="F2" s="178"/>
      <c r="G2" s="178"/>
      <c r="H2" s="178"/>
    </row>
    <row r="3" spans="3:8" ht="18">
      <c r="C3" s="177" t="s">
        <v>328</v>
      </c>
      <c r="D3" s="178"/>
      <c r="E3" s="178"/>
      <c r="F3" s="178"/>
      <c r="G3" s="178"/>
      <c r="H3" s="178"/>
    </row>
    <row r="4" spans="3:8" ht="18">
      <c r="C4" s="178" t="s">
        <v>169</v>
      </c>
      <c r="D4" s="178"/>
      <c r="E4" s="178"/>
      <c r="F4" s="178"/>
      <c r="G4" s="178"/>
      <c r="H4" s="178"/>
    </row>
    <row r="5" spans="3:8" ht="16.5" customHeight="1">
      <c r="C5" s="180" t="s">
        <v>451</v>
      </c>
      <c r="D5" s="180"/>
      <c r="E5" s="180"/>
      <c r="F5" s="180"/>
      <c r="G5" s="180"/>
      <c r="H5" s="180"/>
    </row>
    <row r="6" spans="3:8" ht="17.25" customHeight="1">
      <c r="C6" s="181"/>
      <c r="D6" s="181"/>
      <c r="E6" s="181"/>
      <c r="F6" s="181"/>
      <c r="G6" s="181"/>
      <c r="H6" s="181"/>
    </row>
    <row r="7" spans="1:10" s="23" customFormat="1" ht="96.75" customHeight="1">
      <c r="A7" s="46"/>
      <c r="B7" s="179" t="s">
        <v>344</v>
      </c>
      <c r="C7" s="179"/>
      <c r="D7" s="179"/>
      <c r="E7" s="179"/>
      <c r="F7" s="179"/>
      <c r="G7" s="179"/>
      <c r="H7" s="179"/>
      <c r="I7" s="29"/>
      <c r="J7" s="29"/>
    </row>
    <row r="8" spans="2:8" ht="13.5" customHeight="1">
      <c r="B8" s="24"/>
      <c r="C8" s="24"/>
      <c r="D8" s="28"/>
      <c r="G8" s="21"/>
      <c r="H8" s="28" t="s">
        <v>7</v>
      </c>
    </row>
    <row r="9" spans="1:10" s="25" customFormat="1" ht="37.5" customHeight="1">
      <c r="A9" s="182" t="s">
        <v>56</v>
      </c>
      <c r="B9" s="184" t="s">
        <v>57</v>
      </c>
      <c r="C9" s="67"/>
      <c r="D9" s="184" t="s">
        <v>10</v>
      </c>
      <c r="E9" s="184"/>
      <c r="F9" s="184"/>
      <c r="G9" s="184"/>
      <c r="H9" s="185" t="s">
        <v>6</v>
      </c>
      <c r="I9" s="32"/>
      <c r="J9" s="32"/>
    </row>
    <row r="10" spans="1:10" s="25" customFormat="1" ht="78">
      <c r="A10" s="183"/>
      <c r="B10" s="184"/>
      <c r="C10" s="69" t="s">
        <v>58</v>
      </c>
      <c r="D10" s="69" t="s">
        <v>11</v>
      </c>
      <c r="E10" s="69" t="s">
        <v>59</v>
      </c>
      <c r="F10" s="70" t="s">
        <v>12</v>
      </c>
      <c r="G10" s="70" t="s">
        <v>60</v>
      </c>
      <c r="H10" s="185"/>
      <c r="I10" s="32"/>
      <c r="J10" s="32"/>
    </row>
    <row r="11" spans="1:10" s="25" customFormat="1" ht="17.25" customHeight="1">
      <c r="A11" s="47">
        <v>1</v>
      </c>
      <c r="B11" s="67">
        <v>2</v>
      </c>
      <c r="C11" s="67">
        <v>3</v>
      </c>
      <c r="D11" s="67">
        <v>4</v>
      </c>
      <c r="E11" s="67">
        <v>5</v>
      </c>
      <c r="F11" s="71" t="s">
        <v>13</v>
      </c>
      <c r="G11" s="71" t="s">
        <v>61</v>
      </c>
      <c r="H11" s="68">
        <v>8</v>
      </c>
      <c r="I11" s="32"/>
      <c r="J11" s="32"/>
    </row>
    <row r="12" spans="1:10" s="26" customFormat="1" ht="19.5" customHeight="1">
      <c r="A12" s="48"/>
      <c r="B12" s="78" t="s">
        <v>62</v>
      </c>
      <c r="C12" s="78"/>
      <c r="D12" s="78"/>
      <c r="E12" s="78"/>
      <c r="F12" s="79"/>
      <c r="G12" s="79"/>
      <c r="H12" s="80">
        <f>H13+H20</f>
        <v>13434875.73</v>
      </c>
      <c r="I12" s="30"/>
      <c r="J12" s="30"/>
    </row>
    <row r="13" spans="1:10" s="26" customFormat="1" ht="47.25" customHeight="1">
      <c r="A13" s="48">
        <v>1</v>
      </c>
      <c r="B13" s="77" t="s">
        <v>435</v>
      </c>
      <c r="C13" s="78">
        <v>991</v>
      </c>
      <c r="D13" s="78"/>
      <c r="E13" s="78"/>
      <c r="F13" s="79"/>
      <c r="G13" s="79"/>
      <c r="H13" s="80">
        <f>H14</f>
        <v>1155</v>
      </c>
      <c r="I13" s="30"/>
      <c r="J13" s="30"/>
    </row>
    <row r="14" spans="1:10" s="28" customFormat="1" ht="90">
      <c r="A14" s="50"/>
      <c r="B14" s="51" t="s">
        <v>355</v>
      </c>
      <c r="C14" s="51">
        <v>991</v>
      </c>
      <c r="D14" s="52" t="s">
        <v>15</v>
      </c>
      <c r="E14" s="52" t="s">
        <v>147</v>
      </c>
      <c r="F14" s="52"/>
      <c r="G14" s="52"/>
      <c r="H14" s="84">
        <f>H15</f>
        <v>1155</v>
      </c>
      <c r="I14" s="31"/>
      <c r="J14" s="31"/>
    </row>
    <row r="15" spans="1:10" s="28" customFormat="1" ht="36">
      <c r="A15" s="50"/>
      <c r="B15" s="51" t="s">
        <v>226</v>
      </c>
      <c r="C15" s="51">
        <v>991</v>
      </c>
      <c r="D15" s="52" t="s">
        <v>15</v>
      </c>
      <c r="E15" s="52" t="s">
        <v>147</v>
      </c>
      <c r="F15" s="52" t="s">
        <v>225</v>
      </c>
      <c r="G15" s="52"/>
      <c r="H15" s="84">
        <f>H17</f>
        <v>1155</v>
      </c>
      <c r="I15" s="31"/>
      <c r="J15" s="31"/>
    </row>
    <row r="16" spans="1:10" s="28" customFormat="1" ht="18">
      <c r="A16" s="50"/>
      <c r="B16" s="51" t="s">
        <v>228</v>
      </c>
      <c r="C16" s="51">
        <v>991</v>
      </c>
      <c r="D16" s="52" t="s">
        <v>15</v>
      </c>
      <c r="E16" s="52" t="s">
        <v>147</v>
      </c>
      <c r="F16" s="52" t="s">
        <v>227</v>
      </c>
      <c r="G16" s="52"/>
      <c r="H16" s="84">
        <v>1155</v>
      </c>
      <c r="I16" s="31"/>
      <c r="J16" s="31"/>
    </row>
    <row r="17" spans="1:10" s="28" customFormat="1" ht="18">
      <c r="A17" s="50"/>
      <c r="B17" s="51" t="s">
        <v>356</v>
      </c>
      <c r="C17" s="51">
        <v>991</v>
      </c>
      <c r="D17" s="52" t="s">
        <v>15</v>
      </c>
      <c r="E17" s="52" t="s">
        <v>147</v>
      </c>
      <c r="F17" s="52" t="s">
        <v>357</v>
      </c>
      <c r="G17" s="52"/>
      <c r="H17" s="84">
        <v>1155</v>
      </c>
      <c r="I17" s="31"/>
      <c r="J17" s="31"/>
    </row>
    <row r="18" spans="1:10" s="28" customFormat="1" ht="18">
      <c r="A18" s="50"/>
      <c r="B18" s="51" t="s">
        <v>358</v>
      </c>
      <c r="C18" s="51">
        <v>991</v>
      </c>
      <c r="D18" s="52" t="s">
        <v>15</v>
      </c>
      <c r="E18" s="52" t="s">
        <v>147</v>
      </c>
      <c r="F18" s="52" t="s">
        <v>357</v>
      </c>
      <c r="G18" s="52" t="s">
        <v>359</v>
      </c>
      <c r="H18" s="84">
        <v>1155</v>
      </c>
      <c r="I18" s="31"/>
      <c r="J18" s="31"/>
    </row>
    <row r="19" spans="1:10" s="26" customFormat="1" ht="19.5" customHeight="1" hidden="1">
      <c r="A19" s="48"/>
      <c r="B19" s="104"/>
      <c r="C19" s="104"/>
      <c r="D19" s="104"/>
      <c r="E19" s="104"/>
      <c r="F19" s="105"/>
      <c r="G19" s="105"/>
      <c r="H19" s="106"/>
      <c r="I19" s="30"/>
      <c r="J19" s="30"/>
    </row>
    <row r="20" spans="1:10" s="27" customFormat="1" ht="36" customHeight="1">
      <c r="A20" s="48"/>
      <c r="B20" s="77" t="s">
        <v>329</v>
      </c>
      <c r="C20" s="77">
        <v>992</v>
      </c>
      <c r="D20" s="78"/>
      <c r="E20" s="78"/>
      <c r="F20" s="79"/>
      <c r="G20" s="79"/>
      <c r="H20" s="80">
        <f>H21+H80+H88+H122+H146+H205+H214+H243+H253+H259</f>
        <v>13433720.73</v>
      </c>
      <c r="I20" s="30"/>
      <c r="J20" s="30"/>
    </row>
    <row r="21" spans="1:10" s="28" customFormat="1" ht="19.5" customHeight="1">
      <c r="A21" s="49" t="s">
        <v>68</v>
      </c>
      <c r="B21" s="77" t="s">
        <v>14</v>
      </c>
      <c r="C21" s="77">
        <v>992</v>
      </c>
      <c r="D21" s="79" t="s">
        <v>15</v>
      </c>
      <c r="E21" s="81" t="s">
        <v>1</v>
      </c>
      <c r="F21" s="82"/>
      <c r="G21" s="83"/>
      <c r="H21" s="80">
        <f>H22+H27+H37+H42+H55+H60+H51+H46</f>
        <v>4522043</v>
      </c>
      <c r="I21" s="31"/>
      <c r="J21" s="31"/>
    </row>
    <row r="22" spans="1:10" s="28" customFormat="1" ht="73.5" customHeight="1">
      <c r="A22" s="54"/>
      <c r="B22" s="51" t="s">
        <v>16</v>
      </c>
      <c r="C22" s="51">
        <v>992</v>
      </c>
      <c r="D22" s="52" t="s">
        <v>15</v>
      </c>
      <c r="E22" s="52" t="s">
        <v>17</v>
      </c>
      <c r="F22" s="52"/>
      <c r="G22" s="52"/>
      <c r="H22" s="84">
        <f>H23</f>
        <v>564619</v>
      </c>
      <c r="I22" s="55"/>
      <c r="J22" s="55"/>
    </row>
    <row r="23" spans="1:10" s="65" customFormat="1" ht="39" customHeight="1">
      <c r="A23" s="63"/>
      <c r="B23" s="85" t="s">
        <v>323</v>
      </c>
      <c r="C23" s="85">
        <v>992</v>
      </c>
      <c r="D23" s="86" t="s">
        <v>15</v>
      </c>
      <c r="E23" s="86" t="s">
        <v>17</v>
      </c>
      <c r="F23" s="86" t="s">
        <v>204</v>
      </c>
      <c r="G23" s="86"/>
      <c r="H23" s="84">
        <f>H24</f>
        <v>564619</v>
      </c>
      <c r="I23" s="64"/>
      <c r="J23" s="64"/>
    </row>
    <row r="24" spans="1:10" s="28" customFormat="1" ht="18" customHeight="1">
      <c r="A24" s="50"/>
      <c r="B24" s="51" t="s">
        <v>2</v>
      </c>
      <c r="C24" s="51">
        <v>992</v>
      </c>
      <c r="D24" s="52" t="s">
        <v>15</v>
      </c>
      <c r="E24" s="52" t="s">
        <v>17</v>
      </c>
      <c r="F24" s="52" t="s">
        <v>205</v>
      </c>
      <c r="G24" s="52"/>
      <c r="H24" s="84">
        <f>H25</f>
        <v>564619</v>
      </c>
      <c r="I24" s="31"/>
      <c r="J24" s="31"/>
    </row>
    <row r="25" spans="1:10" s="28" customFormat="1" ht="36.75" customHeight="1">
      <c r="A25" s="50"/>
      <c r="B25" s="51" t="s">
        <v>208</v>
      </c>
      <c r="C25" s="51">
        <v>922</v>
      </c>
      <c r="D25" s="52" t="s">
        <v>15</v>
      </c>
      <c r="E25" s="52" t="s">
        <v>17</v>
      </c>
      <c r="F25" s="52" t="s">
        <v>327</v>
      </c>
      <c r="G25" s="52"/>
      <c r="H25" s="84">
        <f>H26</f>
        <v>564619</v>
      </c>
      <c r="I25" s="33"/>
      <c r="J25" s="31"/>
    </row>
    <row r="26" spans="1:10" s="28" customFormat="1" ht="141" customHeight="1">
      <c r="A26" s="50"/>
      <c r="B26" s="51" t="s">
        <v>210</v>
      </c>
      <c r="C26" s="51">
        <v>922</v>
      </c>
      <c r="D26" s="52" t="s">
        <v>15</v>
      </c>
      <c r="E26" s="52" t="s">
        <v>17</v>
      </c>
      <c r="F26" s="52" t="s">
        <v>327</v>
      </c>
      <c r="G26" s="52" t="s">
        <v>209</v>
      </c>
      <c r="H26" s="84">
        <v>564619</v>
      </c>
      <c r="I26" s="33"/>
      <c r="J26" s="31"/>
    </row>
    <row r="27" spans="1:12" s="28" customFormat="1" ht="111" customHeight="1">
      <c r="A27" s="54"/>
      <c r="B27" s="51" t="s">
        <v>202</v>
      </c>
      <c r="C27" s="51">
        <v>992</v>
      </c>
      <c r="D27" s="52" t="s">
        <v>15</v>
      </c>
      <c r="E27" s="52" t="s">
        <v>18</v>
      </c>
      <c r="F27" s="52"/>
      <c r="G27" s="52"/>
      <c r="H27" s="84">
        <f>H28</f>
        <v>3522224</v>
      </c>
      <c r="I27" s="55"/>
      <c r="J27" s="55">
        <v>0</v>
      </c>
      <c r="K27" s="62">
        <v>41365</v>
      </c>
      <c r="L27" s="28" t="s">
        <v>202</v>
      </c>
    </row>
    <row r="28" spans="1:10" s="65" customFormat="1" ht="57" customHeight="1">
      <c r="A28" s="63"/>
      <c r="B28" s="85" t="s">
        <v>215</v>
      </c>
      <c r="C28" s="85">
        <v>992</v>
      </c>
      <c r="D28" s="86" t="s">
        <v>15</v>
      </c>
      <c r="E28" s="86" t="s">
        <v>18</v>
      </c>
      <c r="F28" s="86" t="s">
        <v>211</v>
      </c>
      <c r="G28" s="86"/>
      <c r="H28" s="84">
        <f>H29+H34</f>
        <v>3522224</v>
      </c>
      <c r="I28" s="64"/>
      <c r="J28" s="64"/>
    </row>
    <row r="29" spans="1:10" s="28" customFormat="1" ht="57" customHeight="1">
      <c r="A29" s="50"/>
      <c r="B29" s="51" t="s">
        <v>216</v>
      </c>
      <c r="C29" s="51">
        <v>992</v>
      </c>
      <c r="D29" s="52" t="s">
        <v>15</v>
      </c>
      <c r="E29" s="52" t="s">
        <v>18</v>
      </c>
      <c r="F29" s="52" t="s">
        <v>206</v>
      </c>
      <c r="G29" s="52"/>
      <c r="H29" s="84">
        <f>H30</f>
        <v>3518324</v>
      </c>
      <c r="I29" s="31"/>
      <c r="J29" s="31"/>
    </row>
    <row r="30" spans="1:10" s="28" customFormat="1" ht="37.5" customHeight="1">
      <c r="A30" s="50"/>
      <c r="B30" s="51" t="s">
        <v>208</v>
      </c>
      <c r="C30" s="51">
        <v>992</v>
      </c>
      <c r="D30" s="52" t="s">
        <v>15</v>
      </c>
      <c r="E30" s="52" t="s">
        <v>18</v>
      </c>
      <c r="F30" s="52" t="s">
        <v>207</v>
      </c>
      <c r="G30" s="52"/>
      <c r="H30" s="84">
        <f>H31+H32+H33</f>
        <v>3518324</v>
      </c>
      <c r="I30" s="31"/>
      <c r="J30" s="31"/>
    </row>
    <row r="31" spans="1:10" s="28" customFormat="1" ht="136.5" customHeight="1">
      <c r="A31" s="50"/>
      <c r="B31" s="51" t="s">
        <v>210</v>
      </c>
      <c r="C31" s="51">
        <v>992</v>
      </c>
      <c r="D31" s="52" t="s">
        <v>15</v>
      </c>
      <c r="E31" s="52" t="s">
        <v>18</v>
      </c>
      <c r="F31" s="52" t="s">
        <v>207</v>
      </c>
      <c r="G31" s="52" t="s">
        <v>209</v>
      </c>
      <c r="H31" s="84">
        <v>2878324</v>
      </c>
      <c r="I31" s="31"/>
      <c r="J31" s="31"/>
    </row>
    <row r="32" spans="1:10" s="28" customFormat="1" ht="60.75" customHeight="1">
      <c r="A32" s="50"/>
      <c r="B32" s="51" t="s">
        <v>218</v>
      </c>
      <c r="C32" s="51">
        <v>992</v>
      </c>
      <c r="D32" s="52" t="s">
        <v>15</v>
      </c>
      <c r="E32" s="52" t="s">
        <v>18</v>
      </c>
      <c r="F32" s="52" t="s">
        <v>207</v>
      </c>
      <c r="G32" s="52" t="s">
        <v>217</v>
      </c>
      <c r="H32" s="84">
        <v>570000</v>
      </c>
      <c r="I32" s="31"/>
      <c r="J32" s="31"/>
    </row>
    <row r="33" spans="1:10" s="28" customFormat="1" ht="21.75" customHeight="1">
      <c r="A33" s="50"/>
      <c r="B33" s="51" t="s">
        <v>220</v>
      </c>
      <c r="C33" s="51">
        <v>992</v>
      </c>
      <c r="D33" s="52" t="s">
        <v>15</v>
      </c>
      <c r="E33" s="52" t="s">
        <v>18</v>
      </c>
      <c r="F33" s="52" t="s">
        <v>207</v>
      </c>
      <c r="G33" s="52" t="s">
        <v>219</v>
      </c>
      <c r="H33" s="84">
        <v>70000</v>
      </c>
      <c r="I33" s="31"/>
      <c r="J33" s="31"/>
    </row>
    <row r="34" spans="1:10" s="28" customFormat="1" ht="38.25" customHeight="1">
      <c r="A34" s="54"/>
      <c r="B34" s="51" t="s">
        <v>222</v>
      </c>
      <c r="C34" s="51">
        <v>992</v>
      </c>
      <c r="D34" s="52" t="s">
        <v>15</v>
      </c>
      <c r="E34" s="52" t="s">
        <v>18</v>
      </c>
      <c r="F34" s="52" t="s">
        <v>221</v>
      </c>
      <c r="G34" s="52"/>
      <c r="H34" s="84">
        <f>H35</f>
        <v>3900</v>
      </c>
      <c r="I34" s="55"/>
      <c r="J34" s="55"/>
    </row>
    <row r="35" spans="1:10" s="28" customFormat="1" ht="90.75" customHeight="1">
      <c r="A35" s="50"/>
      <c r="B35" s="51" t="s">
        <v>224</v>
      </c>
      <c r="C35" s="51">
        <v>992</v>
      </c>
      <c r="D35" s="52" t="s">
        <v>15</v>
      </c>
      <c r="E35" s="52" t="s">
        <v>18</v>
      </c>
      <c r="F35" s="52" t="s">
        <v>223</v>
      </c>
      <c r="G35" s="52"/>
      <c r="H35" s="84">
        <f>H36</f>
        <v>3900</v>
      </c>
      <c r="I35" s="31"/>
      <c r="J35" s="31"/>
    </row>
    <row r="36" spans="1:10" s="28" customFormat="1" ht="54">
      <c r="A36" s="50"/>
      <c r="B36" s="51" t="s">
        <v>218</v>
      </c>
      <c r="C36" s="51">
        <v>992</v>
      </c>
      <c r="D36" s="52" t="s">
        <v>15</v>
      </c>
      <c r="E36" s="52" t="s">
        <v>18</v>
      </c>
      <c r="F36" s="52" t="s">
        <v>223</v>
      </c>
      <c r="G36" s="52" t="s">
        <v>217</v>
      </c>
      <c r="H36" s="84">
        <v>3900</v>
      </c>
      <c r="I36" s="31"/>
      <c r="J36" s="31"/>
    </row>
    <row r="37" spans="1:10" s="28" customFormat="1" ht="91.5" customHeight="1" hidden="1">
      <c r="A37" s="54"/>
      <c r="B37" s="87" t="s">
        <v>148</v>
      </c>
      <c r="C37" s="51">
        <v>992</v>
      </c>
      <c r="D37" s="52" t="s">
        <v>15</v>
      </c>
      <c r="E37" s="52" t="s">
        <v>147</v>
      </c>
      <c r="F37" s="52"/>
      <c r="G37" s="52"/>
      <c r="H37" s="84">
        <f>H38</f>
        <v>0</v>
      </c>
      <c r="I37" s="55"/>
      <c r="J37" s="55"/>
    </row>
    <row r="38" spans="1:10" s="28" customFormat="1" ht="36" hidden="1">
      <c r="A38" s="50"/>
      <c r="B38" s="51" t="s">
        <v>226</v>
      </c>
      <c r="C38" s="51">
        <v>992</v>
      </c>
      <c r="D38" s="52" t="s">
        <v>15</v>
      </c>
      <c r="E38" s="52" t="s">
        <v>147</v>
      </c>
      <c r="F38" s="52" t="s">
        <v>225</v>
      </c>
      <c r="G38" s="52"/>
      <c r="H38" s="84">
        <f>H39</f>
        <v>0</v>
      </c>
      <c r="I38" s="31"/>
      <c r="J38" s="31"/>
    </row>
    <row r="39" spans="1:10" s="28" customFormat="1" ht="18" hidden="1">
      <c r="A39" s="50"/>
      <c r="B39" s="51" t="s">
        <v>228</v>
      </c>
      <c r="C39" s="51">
        <v>992</v>
      </c>
      <c r="D39" s="52" t="s">
        <v>15</v>
      </c>
      <c r="E39" s="52" t="s">
        <v>147</v>
      </c>
      <c r="F39" s="52" t="s">
        <v>227</v>
      </c>
      <c r="G39" s="52"/>
      <c r="H39" s="84">
        <f>H40</f>
        <v>0</v>
      </c>
      <c r="I39" s="31"/>
      <c r="J39" s="31"/>
    </row>
    <row r="40" spans="1:10" s="28" customFormat="1" ht="54" hidden="1">
      <c r="A40" s="50"/>
      <c r="B40" s="51" t="s">
        <v>230</v>
      </c>
      <c r="C40" s="51">
        <v>992</v>
      </c>
      <c r="D40" s="52" t="s">
        <v>15</v>
      </c>
      <c r="E40" s="52" t="s">
        <v>147</v>
      </c>
      <c r="F40" s="52" t="s">
        <v>229</v>
      </c>
      <c r="G40" s="52"/>
      <c r="H40" s="84">
        <f>H41</f>
        <v>0</v>
      </c>
      <c r="I40" s="31"/>
      <c r="J40" s="31"/>
    </row>
    <row r="41" spans="1:10" s="28" customFormat="1" ht="54" hidden="1">
      <c r="A41" s="50"/>
      <c r="B41" s="51" t="s">
        <v>218</v>
      </c>
      <c r="C41" s="51">
        <v>992</v>
      </c>
      <c r="D41" s="52" t="s">
        <v>15</v>
      </c>
      <c r="E41" s="52" t="s">
        <v>147</v>
      </c>
      <c r="F41" s="52" t="s">
        <v>229</v>
      </c>
      <c r="G41" s="52" t="s">
        <v>217</v>
      </c>
      <c r="H41" s="84">
        <v>0</v>
      </c>
      <c r="I41" s="31"/>
      <c r="J41" s="31"/>
    </row>
    <row r="42" spans="1:10" s="28" customFormat="1" ht="39.75" customHeight="1" hidden="1">
      <c r="A42" s="50"/>
      <c r="B42" s="51" t="s">
        <v>231</v>
      </c>
      <c r="C42" s="51">
        <v>992</v>
      </c>
      <c r="D42" s="52" t="s">
        <v>15</v>
      </c>
      <c r="E42" s="52" t="s">
        <v>20</v>
      </c>
      <c r="F42" s="52"/>
      <c r="G42" s="52"/>
      <c r="H42" s="84">
        <f>H43</f>
        <v>0</v>
      </c>
      <c r="I42" s="31"/>
      <c r="J42" s="31"/>
    </row>
    <row r="43" spans="1:10" s="28" customFormat="1" ht="54.75" customHeight="1" hidden="1">
      <c r="A43" s="50"/>
      <c r="B43" s="51" t="s">
        <v>234</v>
      </c>
      <c r="C43" s="51">
        <v>992</v>
      </c>
      <c r="D43" s="52" t="s">
        <v>15</v>
      </c>
      <c r="E43" s="52" t="s">
        <v>20</v>
      </c>
      <c r="F43" s="52" t="s">
        <v>232</v>
      </c>
      <c r="G43" s="52"/>
      <c r="H43" s="84">
        <f>H44</f>
        <v>0</v>
      </c>
      <c r="I43" s="31"/>
      <c r="J43" s="31"/>
    </row>
    <row r="44" spans="1:10" s="28" customFormat="1" ht="21" customHeight="1" hidden="1">
      <c r="A44" s="50"/>
      <c r="B44" s="51" t="s">
        <v>235</v>
      </c>
      <c r="C44" s="51">
        <v>992</v>
      </c>
      <c r="D44" s="52" t="s">
        <v>15</v>
      </c>
      <c r="E44" s="52" t="s">
        <v>20</v>
      </c>
      <c r="F44" s="52" t="s">
        <v>233</v>
      </c>
      <c r="G44" s="52"/>
      <c r="H44" s="84">
        <f>H45</f>
        <v>0</v>
      </c>
      <c r="I44" s="31"/>
      <c r="J44" s="31"/>
    </row>
    <row r="45" spans="1:10" s="28" customFormat="1" ht="54" hidden="1">
      <c r="A45" s="50"/>
      <c r="B45" s="51" t="s">
        <v>218</v>
      </c>
      <c r="C45" s="51">
        <v>992</v>
      </c>
      <c r="D45" s="52" t="s">
        <v>15</v>
      </c>
      <c r="E45" s="52" t="s">
        <v>20</v>
      </c>
      <c r="F45" s="52" t="s">
        <v>233</v>
      </c>
      <c r="G45" s="52" t="s">
        <v>217</v>
      </c>
      <c r="H45" s="84">
        <v>0</v>
      </c>
      <c r="I45" s="31"/>
      <c r="J45" s="31"/>
    </row>
    <row r="46" spans="1:10" s="28" customFormat="1" ht="90" hidden="1">
      <c r="A46" s="50"/>
      <c r="B46" s="51" t="s">
        <v>355</v>
      </c>
      <c r="C46" s="51">
        <v>992</v>
      </c>
      <c r="D46" s="52" t="s">
        <v>15</v>
      </c>
      <c r="E46" s="52" t="s">
        <v>147</v>
      </c>
      <c r="F46" s="52"/>
      <c r="G46" s="52"/>
      <c r="H46" s="84">
        <f>H47</f>
        <v>0</v>
      </c>
      <c r="I46" s="31"/>
      <c r="J46" s="31"/>
    </row>
    <row r="47" spans="1:10" s="28" customFormat="1" ht="36" hidden="1">
      <c r="A47" s="50"/>
      <c r="B47" s="51" t="s">
        <v>226</v>
      </c>
      <c r="C47" s="51">
        <v>992</v>
      </c>
      <c r="D47" s="52" t="s">
        <v>15</v>
      </c>
      <c r="E47" s="52" t="s">
        <v>147</v>
      </c>
      <c r="F47" s="52" t="s">
        <v>225</v>
      </c>
      <c r="G47" s="52"/>
      <c r="H47" s="84">
        <f>H49</f>
        <v>0</v>
      </c>
      <c r="I47" s="31"/>
      <c r="J47" s="31"/>
    </row>
    <row r="48" spans="1:10" s="28" customFormat="1" ht="18" hidden="1">
      <c r="A48" s="50"/>
      <c r="B48" s="51" t="s">
        <v>228</v>
      </c>
      <c r="C48" s="51">
        <v>992</v>
      </c>
      <c r="D48" s="52" t="s">
        <v>15</v>
      </c>
      <c r="E48" s="52" t="s">
        <v>147</v>
      </c>
      <c r="F48" s="52" t="s">
        <v>227</v>
      </c>
      <c r="G48" s="52"/>
      <c r="H48" s="84"/>
      <c r="I48" s="31"/>
      <c r="J48" s="31"/>
    </row>
    <row r="49" spans="1:10" s="28" customFormat="1" ht="18" hidden="1">
      <c r="A49" s="50"/>
      <c r="B49" s="51" t="s">
        <v>356</v>
      </c>
      <c r="C49" s="51">
        <v>992</v>
      </c>
      <c r="D49" s="52" t="s">
        <v>15</v>
      </c>
      <c r="E49" s="52" t="s">
        <v>147</v>
      </c>
      <c r="F49" s="52" t="s">
        <v>357</v>
      </c>
      <c r="G49" s="52"/>
      <c r="H49" s="84"/>
      <c r="I49" s="31"/>
      <c r="J49" s="31"/>
    </row>
    <row r="50" spans="1:10" s="28" customFormat="1" ht="18" hidden="1">
      <c r="A50" s="50"/>
      <c r="B50" s="51" t="s">
        <v>358</v>
      </c>
      <c r="C50" s="51">
        <v>992</v>
      </c>
      <c r="D50" s="52" t="s">
        <v>15</v>
      </c>
      <c r="E50" s="52" t="s">
        <v>147</v>
      </c>
      <c r="F50" s="52" t="s">
        <v>357</v>
      </c>
      <c r="G50" s="52" t="s">
        <v>359</v>
      </c>
      <c r="H50" s="84"/>
      <c r="I50" s="31"/>
      <c r="J50" s="31"/>
    </row>
    <row r="51" spans="1:10" s="28" customFormat="1" ht="36">
      <c r="A51" s="50"/>
      <c r="B51" s="35" t="s">
        <v>346</v>
      </c>
      <c r="C51" s="35">
        <v>992</v>
      </c>
      <c r="D51" s="36" t="s">
        <v>15</v>
      </c>
      <c r="E51" s="36" t="s">
        <v>20</v>
      </c>
      <c r="F51" s="36"/>
      <c r="G51" s="36"/>
      <c r="H51" s="84">
        <f>H52</f>
        <v>335000</v>
      </c>
      <c r="I51" s="31"/>
      <c r="J51" s="31"/>
    </row>
    <row r="52" spans="1:10" s="28" customFormat="1" ht="54">
      <c r="A52" s="50"/>
      <c r="B52" s="35" t="s">
        <v>347</v>
      </c>
      <c r="C52" s="35">
        <v>992</v>
      </c>
      <c r="D52" s="36" t="s">
        <v>15</v>
      </c>
      <c r="E52" s="36" t="s">
        <v>20</v>
      </c>
      <c r="F52" s="36" t="s">
        <v>232</v>
      </c>
      <c r="G52" s="36"/>
      <c r="H52" s="84">
        <f>H53</f>
        <v>335000</v>
      </c>
      <c r="I52" s="31"/>
      <c r="J52" s="31"/>
    </row>
    <row r="53" spans="1:10" s="28" customFormat="1" ht="36">
      <c r="A53" s="50"/>
      <c r="B53" s="35" t="s">
        <v>424</v>
      </c>
      <c r="C53" s="35">
        <v>992</v>
      </c>
      <c r="D53" s="36" t="s">
        <v>15</v>
      </c>
      <c r="E53" s="36" t="s">
        <v>20</v>
      </c>
      <c r="F53" s="36" t="s">
        <v>423</v>
      </c>
      <c r="G53" s="36"/>
      <c r="H53" s="84">
        <f>H54</f>
        <v>335000</v>
      </c>
      <c r="I53" s="31"/>
      <c r="J53" s="31"/>
    </row>
    <row r="54" spans="1:10" s="28" customFormat="1" ht="54">
      <c r="A54" s="50"/>
      <c r="B54" s="35" t="s">
        <v>218</v>
      </c>
      <c r="C54" s="35">
        <v>992</v>
      </c>
      <c r="D54" s="36" t="s">
        <v>15</v>
      </c>
      <c r="E54" s="36" t="s">
        <v>20</v>
      </c>
      <c r="F54" s="36" t="s">
        <v>423</v>
      </c>
      <c r="G54" s="36" t="s">
        <v>217</v>
      </c>
      <c r="H54" s="84">
        <v>335000</v>
      </c>
      <c r="I54" s="31"/>
      <c r="J54" s="31"/>
    </row>
    <row r="55" spans="1:10" s="28" customFormat="1" ht="18" customHeight="1">
      <c r="A55" s="54"/>
      <c r="B55" s="51" t="s">
        <v>23</v>
      </c>
      <c r="C55" s="51">
        <v>992</v>
      </c>
      <c r="D55" s="52" t="s">
        <v>15</v>
      </c>
      <c r="E55" s="52" t="s">
        <v>25</v>
      </c>
      <c r="F55" s="52"/>
      <c r="G55" s="52"/>
      <c r="H55" s="84">
        <f>H56</f>
        <v>20000</v>
      </c>
      <c r="I55" s="55"/>
      <c r="J55" s="55"/>
    </row>
    <row r="56" spans="1:10" s="28" customFormat="1" ht="54.75" customHeight="1">
      <c r="A56" s="50"/>
      <c r="B56" s="51" t="s">
        <v>215</v>
      </c>
      <c r="C56" s="51">
        <v>992</v>
      </c>
      <c r="D56" s="52" t="s">
        <v>15</v>
      </c>
      <c r="E56" s="52" t="s">
        <v>25</v>
      </c>
      <c r="F56" s="52" t="s">
        <v>211</v>
      </c>
      <c r="G56" s="52"/>
      <c r="H56" s="84">
        <f>H57</f>
        <v>20000</v>
      </c>
      <c r="I56" s="31"/>
      <c r="J56" s="31"/>
    </row>
    <row r="57" spans="1:10" s="28" customFormat="1" ht="36" customHeight="1">
      <c r="A57" s="50"/>
      <c r="B57" s="51" t="s">
        <v>237</v>
      </c>
      <c r="C57" s="51">
        <v>992</v>
      </c>
      <c r="D57" s="52" t="s">
        <v>15</v>
      </c>
      <c r="E57" s="52" t="s">
        <v>25</v>
      </c>
      <c r="F57" s="52" t="s">
        <v>236</v>
      </c>
      <c r="G57" s="52"/>
      <c r="H57" s="84">
        <f>H58</f>
        <v>20000</v>
      </c>
      <c r="I57" s="31"/>
      <c r="J57" s="31"/>
    </row>
    <row r="58" spans="1:10" s="28" customFormat="1" ht="23.25" customHeight="1">
      <c r="A58" s="50"/>
      <c r="B58" s="51" t="s">
        <v>239</v>
      </c>
      <c r="C58" s="51">
        <v>992</v>
      </c>
      <c r="D58" s="52" t="s">
        <v>15</v>
      </c>
      <c r="E58" s="52" t="s">
        <v>25</v>
      </c>
      <c r="F58" s="52" t="s">
        <v>238</v>
      </c>
      <c r="G58" s="52"/>
      <c r="H58" s="84">
        <f>H59</f>
        <v>20000</v>
      </c>
      <c r="I58" s="31"/>
      <c r="J58" s="31"/>
    </row>
    <row r="59" spans="1:10" s="28" customFormat="1" ht="18">
      <c r="A59" s="50"/>
      <c r="B59" s="51" t="s">
        <v>220</v>
      </c>
      <c r="C59" s="51">
        <v>992</v>
      </c>
      <c r="D59" s="52" t="s">
        <v>15</v>
      </c>
      <c r="E59" s="52" t="s">
        <v>25</v>
      </c>
      <c r="F59" s="52" t="s">
        <v>238</v>
      </c>
      <c r="G59" s="52" t="s">
        <v>219</v>
      </c>
      <c r="H59" s="84">
        <v>20000</v>
      </c>
      <c r="I59" s="31"/>
      <c r="J59" s="31"/>
    </row>
    <row r="60" spans="1:10" s="28" customFormat="1" ht="36.75" customHeight="1">
      <c r="A60" s="54"/>
      <c r="B60" s="51" t="s">
        <v>26</v>
      </c>
      <c r="C60" s="51">
        <v>992</v>
      </c>
      <c r="D60" s="52" t="s">
        <v>15</v>
      </c>
      <c r="E60" s="52" t="s">
        <v>27</v>
      </c>
      <c r="F60" s="52"/>
      <c r="G60" s="52"/>
      <c r="H60" s="84">
        <f>H61+H65+H71</f>
        <v>80200</v>
      </c>
      <c r="I60" s="55"/>
      <c r="J60" s="55"/>
    </row>
    <row r="61" spans="1:10" s="65" customFormat="1" ht="54.75" customHeight="1">
      <c r="A61" s="107"/>
      <c r="B61" s="85" t="s">
        <v>215</v>
      </c>
      <c r="C61" s="85">
        <v>992</v>
      </c>
      <c r="D61" s="86" t="s">
        <v>15</v>
      </c>
      <c r="E61" s="86" t="s">
        <v>27</v>
      </c>
      <c r="F61" s="86" t="s">
        <v>211</v>
      </c>
      <c r="G61" s="86"/>
      <c r="H61" s="84">
        <f>H64</f>
        <v>5000</v>
      </c>
      <c r="I61" s="108"/>
      <c r="J61" s="108"/>
    </row>
    <row r="62" spans="1:10" s="65" customFormat="1" ht="36">
      <c r="A62" s="107"/>
      <c r="B62" s="85" t="s">
        <v>330</v>
      </c>
      <c r="C62" s="85">
        <v>992</v>
      </c>
      <c r="D62" s="86" t="s">
        <v>15</v>
      </c>
      <c r="E62" s="86" t="s">
        <v>27</v>
      </c>
      <c r="F62" s="86" t="s">
        <v>331</v>
      </c>
      <c r="G62" s="86"/>
      <c r="H62" s="84">
        <f>H63</f>
        <v>5000</v>
      </c>
      <c r="I62" s="108"/>
      <c r="J62" s="108"/>
    </row>
    <row r="63" spans="1:10" s="65" customFormat="1" ht="36">
      <c r="A63" s="107"/>
      <c r="B63" s="85" t="s">
        <v>314</v>
      </c>
      <c r="C63" s="85">
        <v>992</v>
      </c>
      <c r="D63" s="86" t="s">
        <v>15</v>
      </c>
      <c r="E63" s="86" t="s">
        <v>27</v>
      </c>
      <c r="F63" s="86" t="s">
        <v>332</v>
      </c>
      <c r="G63" s="86"/>
      <c r="H63" s="84">
        <f>H64</f>
        <v>5000</v>
      </c>
      <c r="I63" s="108"/>
      <c r="J63" s="108"/>
    </row>
    <row r="64" spans="1:10" s="65" customFormat="1" ht="54">
      <c r="A64" s="107"/>
      <c r="B64" s="85" t="s">
        <v>218</v>
      </c>
      <c r="C64" s="85">
        <v>992</v>
      </c>
      <c r="D64" s="86" t="s">
        <v>15</v>
      </c>
      <c r="E64" s="86" t="s">
        <v>27</v>
      </c>
      <c r="F64" s="86" t="s">
        <v>332</v>
      </c>
      <c r="G64" s="86" t="s">
        <v>217</v>
      </c>
      <c r="H64" s="84">
        <v>5000</v>
      </c>
      <c r="I64" s="108"/>
      <c r="J64" s="108"/>
    </row>
    <row r="65" spans="1:10" s="65" customFormat="1" ht="18">
      <c r="A65" s="107"/>
      <c r="B65" s="85" t="s">
        <v>240</v>
      </c>
      <c r="C65" s="85">
        <v>992</v>
      </c>
      <c r="D65" s="86" t="s">
        <v>15</v>
      </c>
      <c r="E65" s="86" t="s">
        <v>27</v>
      </c>
      <c r="F65" s="86" t="s">
        <v>212</v>
      </c>
      <c r="G65" s="86"/>
      <c r="H65" s="84">
        <f>H66</f>
        <v>50000</v>
      </c>
      <c r="I65" s="108"/>
      <c r="J65" s="108"/>
    </row>
    <row r="66" spans="1:10" s="28" customFormat="1" ht="39" customHeight="1">
      <c r="A66" s="50"/>
      <c r="B66" s="51" t="s">
        <v>242</v>
      </c>
      <c r="C66" s="51">
        <v>992</v>
      </c>
      <c r="D66" s="52" t="s">
        <v>15</v>
      </c>
      <c r="E66" s="52" t="s">
        <v>27</v>
      </c>
      <c r="F66" s="52" t="s">
        <v>241</v>
      </c>
      <c r="G66" s="52"/>
      <c r="H66" s="84">
        <f>H67+H69</f>
        <v>50000</v>
      </c>
      <c r="I66" s="31"/>
      <c r="J66" s="31"/>
    </row>
    <row r="67" spans="1:10" s="28" customFormat="1" ht="36">
      <c r="A67" s="50"/>
      <c r="B67" s="51" t="s">
        <v>426</v>
      </c>
      <c r="C67" s="51">
        <v>992</v>
      </c>
      <c r="D67" s="52" t="s">
        <v>15</v>
      </c>
      <c r="E67" s="52" t="s">
        <v>27</v>
      </c>
      <c r="F67" s="52" t="s">
        <v>425</v>
      </c>
      <c r="G67" s="52"/>
      <c r="H67" s="84">
        <f>H68</f>
        <v>50000</v>
      </c>
      <c r="I67" s="31"/>
      <c r="J67" s="31"/>
    </row>
    <row r="68" spans="1:10" s="28" customFormat="1" ht="18">
      <c r="A68" s="50"/>
      <c r="B68" s="51" t="s">
        <v>358</v>
      </c>
      <c r="C68" s="51">
        <v>992</v>
      </c>
      <c r="D68" s="52" t="s">
        <v>15</v>
      </c>
      <c r="E68" s="52" t="s">
        <v>27</v>
      </c>
      <c r="F68" s="52" t="s">
        <v>425</v>
      </c>
      <c r="G68" s="52" t="s">
        <v>359</v>
      </c>
      <c r="H68" s="84">
        <v>50000</v>
      </c>
      <c r="I68" s="31"/>
      <c r="J68" s="31"/>
    </row>
    <row r="69" spans="1:10" s="28" customFormat="1" ht="55.5" customHeight="1" hidden="1">
      <c r="A69" s="50"/>
      <c r="B69" s="51" t="s">
        <v>230</v>
      </c>
      <c r="C69" s="51">
        <v>992</v>
      </c>
      <c r="D69" s="52" t="s">
        <v>15</v>
      </c>
      <c r="E69" s="52" t="s">
        <v>27</v>
      </c>
      <c r="F69" s="52" t="s">
        <v>243</v>
      </c>
      <c r="G69" s="52"/>
      <c r="H69" s="84">
        <f>H70</f>
        <v>0</v>
      </c>
      <c r="I69" s="31"/>
      <c r="J69" s="31"/>
    </row>
    <row r="70" spans="1:10" s="28" customFormat="1" ht="55.5" customHeight="1" hidden="1">
      <c r="A70" s="50"/>
      <c r="B70" s="51" t="s">
        <v>218</v>
      </c>
      <c r="C70" s="51">
        <v>992</v>
      </c>
      <c r="D70" s="52" t="s">
        <v>15</v>
      </c>
      <c r="E70" s="52" t="s">
        <v>27</v>
      </c>
      <c r="F70" s="52" t="s">
        <v>243</v>
      </c>
      <c r="G70" s="52" t="s">
        <v>217</v>
      </c>
      <c r="H70" s="84">
        <v>0</v>
      </c>
      <c r="I70" s="31"/>
      <c r="J70" s="31"/>
    </row>
    <row r="71" spans="1:10" s="28" customFormat="1" ht="57.75" customHeight="1">
      <c r="A71" s="50"/>
      <c r="B71" s="51" t="s">
        <v>234</v>
      </c>
      <c r="C71" s="51">
        <v>992</v>
      </c>
      <c r="D71" s="52" t="s">
        <v>15</v>
      </c>
      <c r="E71" s="52" t="s">
        <v>27</v>
      </c>
      <c r="F71" s="52" t="s">
        <v>232</v>
      </c>
      <c r="G71" s="52"/>
      <c r="H71" s="84">
        <f>H72</f>
        <v>25200</v>
      </c>
      <c r="I71" s="31"/>
      <c r="J71" s="31"/>
    </row>
    <row r="72" spans="1:10" s="28" customFormat="1" ht="36">
      <c r="A72" s="50"/>
      <c r="B72" s="51" t="s">
        <v>245</v>
      </c>
      <c r="C72" s="51">
        <v>992</v>
      </c>
      <c r="D72" s="52" t="s">
        <v>15</v>
      </c>
      <c r="E72" s="52" t="s">
        <v>27</v>
      </c>
      <c r="F72" s="52" t="s">
        <v>244</v>
      </c>
      <c r="G72" s="52"/>
      <c r="H72" s="84">
        <f>H78</f>
        <v>25200</v>
      </c>
      <c r="I72" s="31"/>
      <c r="J72" s="31"/>
    </row>
    <row r="73" spans="1:10" s="28" customFormat="1" ht="21.75" customHeight="1" hidden="1">
      <c r="A73" s="50"/>
      <c r="B73" s="51" t="s">
        <v>55</v>
      </c>
      <c r="C73" s="51">
        <v>992</v>
      </c>
      <c r="D73" s="52" t="s">
        <v>15</v>
      </c>
      <c r="E73" s="52" t="s">
        <v>27</v>
      </c>
      <c r="F73" s="52" t="s">
        <v>64</v>
      </c>
      <c r="G73" s="52" t="s">
        <v>65</v>
      </c>
      <c r="H73" s="84">
        <v>0</v>
      </c>
      <c r="I73" s="31"/>
      <c r="J73" s="31"/>
    </row>
    <row r="74" spans="1:10" s="28" customFormat="1" ht="18" hidden="1">
      <c r="A74" s="50"/>
      <c r="B74" s="51" t="s">
        <v>55</v>
      </c>
      <c r="C74" s="51">
        <v>992</v>
      </c>
      <c r="D74" s="52" t="s">
        <v>15</v>
      </c>
      <c r="E74" s="52" t="s">
        <v>27</v>
      </c>
      <c r="F74" s="52" t="s">
        <v>64</v>
      </c>
      <c r="G74" s="52" t="s">
        <v>65</v>
      </c>
      <c r="H74" s="84">
        <f>10000-10000</f>
        <v>0</v>
      </c>
      <c r="I74" s="31"/>
      <c r="J74" s="31"/>
    </row>
    <row r="75" spans="1:10" s="28" customFormat="1" ht="72" hidden="1">
      <c r="A75" s="50"/>
      <c r="B75" s="51" t="s">
        <v>135</v>
      </c>
      <c r="C75" s="51">
        <v>992</v>
      </c>
      <c r="D75" s="52" t="s">
        <v>15</v>
      </c>
      <c r="E75" s="52" t="s">
        <v>27</v>
      </c>
      <c r="F75" s="52" t="s">
        <v>64</v>
      </c>
      <c r="G75" s="52" t="s">
        <v>138</v>
      </c>
      <c r="H75" s="84"/>
      <c r="I75" s="31"/>
      <c r="J75" s="31"/>
    </row>
    <row r="76" spans="1:10" s="28" customFormat="1" ht="36" hidden="1">
      <c r="A76" s="50"/>
      <c r="B76" s="51" t="s">
        <v>44</v>
      </c>
      <c r="C76" s="51">
        <v>992</v>
      </c>
      <c r="D76" s="52" t="s">
        <v>15</v>
      </c>
      <c r="E76" s="52" t="s">
        <v>27</v>
      </c>
      <c r="F76" s="52" t="s">
        <v>39</v>
      </c>
      <c r="G76" s="52"/>
      <c r="H76" s="84" t="e">
        <f>#REF!</f>
        <v>#REF!</v>
      </c>
      <c r="I76" s="31"/>
      <c r="J76" s="31"/>
    </row>
    <row r="77" spans="1:10" s="28" customFormat="1" ht="0.75" customHeight="1" hidden="1">
      <c r="A77" s="50"/>
      <c r="B77" s="51" t="s">
        <v>21</v>
      </c>
      <c r="C77" s="51">
        <v>992</v>
      </c>
      <c r="D77" s="52" t="s">
        <v>15</v>
      </c>
      <c r="E77" s="52" t="s">
        <v>28</v>
      </c>
      <c r="F77" s="52" t="s">
        <v>39</v>
      </c>
      <c r="G77" s="52" t="s">
        <v>22</v>
      </c>
      <c r="H77" s="84">
        <v>0</v>
      </c>
      <c r="I77" s="31"/>
      <c r="J77" s="31"/>
    </row>
    <row r="78" spans="1:10" s="28" customFormat="1" ht="54">
      <c r="A78" s="50"/>
      <c r="B78" s="51" t="s">
        <v>218</v>
      </c>
      <c r="C78" s="51">
        <v>992</v>
      </c>
      <c r="D78" s="52" t="s">
        <v>15</v>
      </c>
      <c r="E78" s="52" t="s">
        <v>27</v>
      </c>
      <c r="F78" s="52" t="s">
        <v>244</v>
      </c>
      <c r="G78" s="52" t="s">
        <v>217</v>
      </c>
      <c r="H78" s="84">
        <v>25200</v>
      </c>
      <c r="I78" s="31"/>
      <c r="J78" s="31"/>
    </row>
    <row r="79" spans="1:10" s="28" customFormat="1" ht="18.75" customHeight="1" hidden="1">
      <c r="A79" s="50"/>
      <c r="B79" s="51" t="s">
        <v>66</v>
      </c>
      <c r="C79" s="51">
        <v>992</v>
      </c>
      <c r="D79" s="52" t="s">
        <v>15</v>
      </c>
      <c r="E79" s="52" t="s">
        <v>28</v>
      </c>
      <c r="F79" s="52" t="s">
        <v>67</v>
      </c>
      <c r="G79" s="52" t="s">
        <v>22</v>
      </c>
      <c r="H79" s="84">
        <v>0</v>
      </c>
      <c r="I79" s="31"/>
      <c r="J79" s="31"/>
    </row>
    <row r="80" spans="1:10" s="28" customFormat="1" ht="17.25">
      <c r="A80" s="50" t="s">
        <v>69</v>
      </c>
      <c r="B80" s="77" t="s">
        <v>29</v>
      </c>
      <c r="C80" s="77">
        <v>992</v>
      </c>
      <c r="D80" s="88" t="s">
        <v>17</v>
      </c>
      <c r="E80" s="88" t="s">
        <v>1</v>
      </c>
      <c r="F80" s="88"/>
      <c r="G80" s="88"/>
      <c r="H80" s="80">
        <f>H81</f>
        <v>245300</v>
      </c>
      <c r="I80" s="31"/>
      <c r="J80" s="31"/>
    </row>
    <row r="81" spans="1:10" s="45" customFormat="1" ht="36.75" customHeight="1">
      <c r="A81" s="56"/>
      <c r="B81" s="51" t="s">
        <v>30</v>
      </c>
      <c r="C81" s="51">
        <v>992</v>
      </c>
      <c r="D81" s="52" t="s">
        <v>17</v>
      </c>
      <c r="E81" s="52" t="s">
        <v>31</v>
      </c>
      <c r="F81" s="52"/>
      <c r="G81" s="52"/>
      <c r="H81" s="84">
        <f>H83+H86</f>
        <v>245300</v>
      </c>
      <c r="I81" s="57"/>
      <c r="J81" s="57"/>
    </row>
    <row r="82" spans="1:10" s="45" customFormat="1" ht="58.5" customHeight="1">
      <c r="A82" s="56"/>
      <c r="B82" s="51" t="s">
        <v>215</v>
      </c>
      <c r="C82" s="51">
        <v>992</v>
      </c>
      <c r="D82" s="52" t="s">
        <v>17</v>
      </c>
      <c r="E82" s="52" t="s">
        <v>31</v>
      </c>
      <c r="F82" s="52" t="s">
        <v>211</v>
      </c>
      <c r="G82" s="52"/>
      <c r="H82" s="84">
        <f>H83</f>
        <v>195300</v>
      </c>
      <c r="I82" s="57"/>
      <c r="J82" s="57"/>
    </row>
    <row r="83" spans="1:10" s="28" customFormat="1" ht="36">
      <c r="A83" s="50"/>
      <c r="B83" s="51" t="s">
        <v>222</v>
      </c>
      <c r="C83" s="51">
        <v>992</v>
      </c>
      <c r="D83" s="52" t="s">
        <v>17</v>
      </c>
      <c r="E83" s="52" t="s">
        <v>31</v>
      </c>
      <c r="F83" s="52" t="s">
        <v>221</v>
      </c>
      <c r="G83" s="52"/>
      <c r="H83" s="84">
        <f>H84</f>
        <v>195300</v>
      </c>
      <c r="I83" s="31"/>
      <c r="J83" s="31"/>
    </row>
    <row r="84" spans="1:10" s="28" customFormat="1" ht="58.5" customHeight="1">
      <c r="A84" s="50"/>
      <c r="B84" s="51" t="s">
        <v>54</v>
      </c>
      <c r="C84" s="51">
        <v>992</v>
      </c>
      <c r="D84" s="52" t="s">
        <v>17</v>
      </c>
      <c r="E84" s="52" t="s">
        <v>31</v>
      </c>
      <c r="F84" s="52" t="s">
        <v>246</v>
      </c>
      <c r="G84" s="52"/>
      <c r="H84" s="84">
        <f>H85</f>
        <v>195300</v>
      </c>
      <c r="I84" s="31"/>
      <c r="J84" s="31"/>
    </row>
    <row r="85" spans="1:10" s="28" customFormat="1" ht="130.5" customHeight="1">
      <c r="A85" s="50"/>
      <c r="B85" s="51" t="s">
        <v>210</v>
      </c>
      <c r="C85" s="51">
        <v>992</v>
      </c>
      <c r="D85" s="52" t="s">
        <v>17</v>
      </c>
      <c r="E85" s="52" t="s">
        <v>31</v>
      </c>
      <c r="F85" s="52" t="s">
        <v>246</v>
      </c>
      <c r="G85" s="52" t="s">
        <v>209</v>
      </c>
      <c r="H85" s="84">
        <f>195300</f>
        <v>195300</v>
      </c>
      <c r="I85" s="31"/>
      <c r="J85" s="31"/>
    </row>
    <row r="86" spans="1:10" s="28" customFormat="1" ht="72">
      <c r="A86" s="50"/>
      <c r="B86" s="51" t="s">
        <v>54</v>
      </c>
      <c r="C86" s="51">
        <v>992</v>
      </c>
      <c r="D86" s="52" t="s">
        <v>17</v>
      </c>
      <c r="E86" s="52" t="s">
        <v>31</v>
      </c>
      <c r="F86" s="52" t="s">
        <v>354</v>
      </c>
      <c r="G86" s="52"/>
      <c r="H86" s="84">
        <v>50000</v>
      </c>
      <c r="I86" s="31"/>
      <c r="J86" s="31"/>
    </row>
    <row r="87" spans="1:10" s="28" customFormat="1" ht="144">
      <c r="A87" s="50"/>
      <c r="B87" s="51" t="s">
        <v>210</v>
      </c>
      <c r="C87" s="51">
        <v>992</v>
      </c>
      <c r="D87" s="52" t="s">
        <v>17</v>
      </c>
      <c r="E87" s="52" t="s">
        <v>31</v>
      </c>
      <c r="F87" s="52" t="s">
        <v>354</v>
      </c>
      <c r="G87" s="52" t="s">
        <v>209</v>
      </c>
      <c r="H87" s="84">
        <v>50000</v>
      </c>
      <c r="I87" s="31"/>
      <c r="J87" s="31"/>
    </row>
    <row r="88" spans="1:10" s="28" customFormat="1" ht="51.75">
      <c r="A88" s="49" t="s">
        <v>75</v>
      </c>
      <c r="B88" s="89" t="s">
        <v>32</v>
      </c>
      <c r="C88" s="90">
        <v>992</v>
      </c>
      <c r="D88" s="81" t="s">
        <v>31</v>
      </c>
      <c r="E88" s="81" t="s">
        <v>1</v>
      </c>
      <c r="F88" s="81"/>
      <c r="G88" s="81"/>
      <c r="H88" s="91">
        <f>H89+H105+H114</f>
        <v>20000</v>
      </c>
      <c r="I88" s="31"/>
      <c r="J88" s="31"/>
    </row>
    <row r="89" spans="1:10" s="28" customFormat="1" ht="74.25" customHeight="1">
      <c r="A89" s="54"/>
      <c r="B89" s="51" t="s">
        <v>203</v>
      </c>
      <c r="C89" s="51">
        <v>992</v>
      </c>
      <c r="D89" s="52" t="s">
        <v>31</v>
      </c>
      <c r="E89" s="52" t="s">
        <v>33</v>
      </c>
      <c r="F89" s="52"/>
      <c r="G89" s="52"/>
      <c r="H89" s="84">
        <f>H90</f>
        <v>10000</v>
      </c>
      <c r="I89" s="55"/>
      <c r="J89" s="55"/>
    </row>
    <row r="90" spans="1:10" s="28" customFormat="1" ht="40.5" customHeight="1">
      <c r="A90" s="54"/>
      <c r="B90" s="51" t="s">
        <v>247</v>
      </c>
      <c r="C90" s="51">
        <v>992</v>
      </c>
      <c r="D90" s="52" t="s">
        <v>31</v>
      </c>
      <c r="E90" s="52" t="s">
        <v>33</v>
      </c>
      <c r="F90" s="52" t="s">
        <v>213</v>
      </c>
      <c r="G90" s="52"/>
      <c r="H90" s="84">
        <f>H91</f>
        <v>10000</v>
      </c>
      <c r="I90" s="55"/>
      <c r="J90" s="55"/>
    </row>
    <row r="91" spans="1:10" s="28" customFormat="1" ht="72">
      <c r="A91" s="50"/>
      <c r="B91" s="51" t="s">
        <v>249</v>
      </c>
      <c r="C91" s="51">
        <v>992</v>
      </c>
      <c r="D91" s="52" t="s">
        <v>31</v>
      </c>
      <c r="E91" s="52" t="s">
        <v>33</v>
      </c>
      <c r="F91" s="52" t="s">
        <v>248</v>
      </c>
      <c r="G91" s="52"/>
      <c r="H91" s="84">
        <f>H92+H96+H98</f>
        <v>10000</v>
      </c>
      <c r="I91" s="31"/>
      <c r="J91" s="31"/>
    </row>
    <row r="92" spans="1:10" s="28" customFormat="1" ht="92.25" customHeight="1">
      <c r="A92" s="50"/>
      <c r="B92" s="51" t="s">
        <v>251</v>
      </c>
      <c r="C92" s="51">
        <v>992</v>
      </c>
      <c r="D92" s="52" t="s">
        <v>31</v>
      </c>
      <c r="E92" s="52" t="s">
        <v>33</v>
      </c>
      <c r="F92" s="52" t="s">
        <v>250</v>
      </c>
      <c r="G92" s="52"/>
      <c r="H92" s="84">
        <f>H95</f>
        <v>10000</v>
      </c>
      <c r="I92" s="31"/>
      <c r="J92" s="31"/>
    </row>
    <row r="93" spans="1:10" s="28" customFormat="1" ht="56.25" customHeight="1" hidden="1">
      <c r="A93" s="50"/>
      <c r="B93" s="51" t="s">
        <v>21</v>
      </c>
      <c r="C93" s="51">
        <v>992</v>
      </c>
      <c r="D93" s="52" t="s">
        <v>31</v>
      </c>
      <c r="E93" s="52" t="s">
        <v>33</v>
      </c>
      <c r="F93" s="52" t="s">
        <v>70</v>
      </c>
      <c r="G93" s="88"/>
      <c r="H93" s="84"/>
      <c r="I93" s="31"/>
      <c r="J93" s="31"/>
    </row>
    <row r="94" spans="1:10" s="28" customFormat="1" ht="18" hidden="1">
      <c r="A94" s="50"/>
      <c r="B94" s="51" t="s">
        <v>21</v>
      </c>
      <c r="C94" s="51">
        <v>992</v>
      </c>
      <c r="D94" s="52" t="s">
        <v>31</v>
      </c>
      <c r="E94" s="52" t="s">
        <v>33</v>
      </c>
      <c r="F94" s="52" t="s">
        <v>70</v>
      </c>
      <c r="G94" s="52" t="s">
        <v>22</v>
      </c>
      <c r="H94" s="84"/>
      <c r="I94" s="31"/>
      <c r="J94" s="31"/>
    </row>
    <row r="95" spans="1:10" s="28" customFormat="1" ht="54">
      <c r="A95" s="50"/>
      <c r="B95" s="51" t="s">
        <v>218</v>
      </c>
      <c r="C95" s="51">
        <v>992</v>
      </c>
      <c r="D95" s="52" t="s">
        <v>31</v>
      </c>
      <c r="E95" s="52" t="s">
        <v>33</v>
      </c>
      <c r="F95" s="52" t="s">
        <v>250</v>
      </c>
      <c r="G95" s="52" t="s">
        <v>217</v>
      </c>
      <c r="H95" s="84">
        <v>10000</v>
      </c>
      <c r="I95" s="31"/>
      <c r="J95" s="31"/>
    </row>
    <row r="96" spans="1:10" s="28" customFormat="1" ht="81.75" customHeight="1" hidden="1">
      <c r="A96" s="50"/>
      <c r="B96" s="51" t="s">
        <v>171</v>
      </c>
      <c r="C96" s="51">
        <v>992</v>
      </c>
      <c r="D96" s="52" t="s">
        <v>31</v>
      </c>
      <c r="E96" s="52" t="s">
        <v>33</v>
      </c>
      <c r="F96" s="52" t="s">
        <v>252</v>
      </c>
      <c r="G96" s="52"/>
      <c r="H96" s="84">
        <f>H97</f>
        <v>0</v>
      </c>
      <c r="I96" s="31"/>
      <c r="J96" s="31"/>
    </row>
    <row r="97" spans="1:10" s="28" customFormat="1" ht="54" hidden="1">
      <c r="A97" s="50"/>
      <c r="B97" s="51" t="s">
        <v>218</v>
      </c>
      <c r="C97" s="51">
        <v>992</v>
      </c>
      <c r="D97" s="52" t="s">
        <v>31</v>
      </c>
      <c r="E97" s="52" t="s">
        <v>33</v>
      </c>
      <c r="F97" s="52" t="s">
        <v>252</v>
      </c>
      <c r="G97" s="52" t="s">
        <v>217</v>
      </c>
      <c r="H97" s="84">
        <v>0</v>
      </c>
      <c r="I97" s="31"/>
      <c r="J97" s="31"/>
    </row>
    <row r="98" spans="1:10" s="28" customFormat="1" ht="96" customHeight="1" hidden="1">
      <c r="A98" s="50"/>
      <c r="B98" s="95" t="s">
        <v>254</v>
      </c>
      <c r="C98" s="51">
        <v>992</v>
      </c>
      <c r="D98" s="52" t="s">
        <v>31</v>
      </c>
      <c r="E98" s="52" t="s">
        <v>33</v>
      </c>
      <c r="F98" s="52" t="s">
        <v>253</v>
      </c>
      <c r="G98" s="52"/>
      <c r="H98" s="84">
        <f>H99</f>
        <v>0</v>
      </c>
      <c r="I98" s="31"/>
      <c r="J98" s="31"/>
    </row>
    <row r="99" spans="1:10" s="45" customFormat="1" ht="55.5" customHeight="1" hidden="1">
      <c r="A99" s="49"/>
      <c r="B99" s="51" t="s">
        <v>218</v>
      </c>
      <c r="C99" s="51">
        <v>992</v>
      </c>
      <c r="D99" s="52" t="s">
        <v>31</v>
      </c>
      <c r="E99" s="52" t="s">
        <v>33</v>
      </c>
      <c r="F99" s="52" t="s">
        <v>253</v>
      </c>
      <c r="G99" s="52" t="s">
        <v>217</v>
      </c>
      <c r="H99" s="84">
        <v>0</v>
      </c>
      <c r="I99" s="44"/>
      <c r="J99" s="44"/>
    </row>
    <row r="100" spans="1:10" s="28" customFormat="1" ht="18" hidden="1">
      <c r="A100" s="50"/>
      <c r="B100" s="51" t="s">
        <v>21</v>
      </c>
      <c r="C100" s="51">
        <v>992</v>
      </c>
      <c r="D100" s="52" t="s">
        <v>31</v>
      </c>
      <c r="E100" s="52" t="s">
        <v>33</v>
      </c>
      <c r="F100" s="52" t="s">
        <v>70</v>
      </c>
      <c r="G100" s="52" t="s">
        <v>22</v>
      </c>
      <c r="H100" s="84">
        <v>0</v>
      </c>
      <c r="I100" s="31"/>
      <c r="J100" s="31"/>
    </row>
    <row r="101" spans="1:10" s="28" customFormat="1" ht="18" customHeight="1" hidden="1">
      <c r="A101" s="50"/>
      <c r="B101" s="77" t="s">
        <v>34</v>
      </c>
      <c r="C101" s="77">
        <v>992</v>
      </c>
      <c r="D101" s="88" t="s">
        <v>31</v>
      </c>
      <c r="E101" s="88" t="s">
        <v>35</v>
      </c>
      <c r="F101" s="88"/>
      <c r="G101" s="88"/>
      <c r="H101" s="80">
        <f>H102</f>
        <v>0</v>
      </c>
      <c r="I101" s="31"/>
      <c r="J101" s="31"/>
    </row>
    <row r="102" spans="1:10" s="28" customFormat="1" ht="35.25" customHeight="1" hidden="1">
      <c r="A102" s="50"/>
      <c r="B102" s="51" t="s">
        <v>44</v>
      </c>
      <c r="C102" s="51">
        <v>992</v>
      </c>
      <c r="D102" s="52" t="s">
        <v>31</v>
      </c>
      <c r="E102" s="52" t="s">
        <v>35</v>
      </c>
      <c r="F102" s="52" t="s">
        <v>39</v>
      </c>
      <c r="G102" s="52"/>
      <c r="H102" s="84">
        <f>H104</f>
        <v>0</v>
      </c>
      <c r="I102" s="31"/>
      <c r="J102" s="31"/>
    </row>
    <row r="103" spans="1:10" s="28" customFormat="1" ht="59.25" customHeight="1" hidden="1">
      <c r="A103" s="50"/>
      <c r="B103" s="51" t="s">
        <v>122</v>
      </c>
      <c r="C103" s="51">
        <v>992</v>
      </c>
      <c r="D103" s="52" t="s">
        <v>31</v>
      </c>
      <c r="E103" s="52" t="s">
        <v>35</v>
      </c>
      <c r="F103" s="52" t="s">
        <v>71</v>
      </c>
      <c r="G103" s="52"/>
      <c r="H103" s="84">
        <f>H104</f>
        <v>0</v>
      </c>
      <c r="I103" s="31"/>
      <c r="J103" s="31"/>
    </row>
    <row r="104" spans="1:10" s="28" customFormat="1" ht="18" hidden="1">
      <c r="A104" s="50"/>
      <c r="B104" s="51" t="s">
        <v>21</v>
      </c>
      <c r="C104" s="51">
        <v>992</v>
      </c>
      <c r="D104" s="52" t="s">
        <v>31</v>
      </c>
      <c r="E104" s="52" t="s">
        <v>35</v>
      </c>
      <c r="F104" s="52" t="s">
        <v>71</v>
      </c>
      <c r="G104" s="52" t="s">
        <v>22</v>
      </c>
      <c r="H104" s="84">
        <v>0</v>
      </c>
      <c r="I104" s="31"/>
      <c r="J104" s="31"/>
    </row>
    <row r="105" spans="1:10" s="28" customFormat="1" ht="36.75" customHeight="1">
      <c r="A105" s="54"/>
      <c r="B105" s="51" t="s">
        <v>34</v>
      </c>
      <c r="C105" s="51">
        <v>992</v>
      </c>
      <c r="D105" s="52" t="s">
        <v>31</v>
      </c>
      <c r="E105" s="52" t="s">
        <v>35</v>
      </c>
      <c r="F105" s="52"/>
      <c r="G105" s="52"/>
      <c r="H105" s="84">
        <f>SUM(H106)</f>
        <v>10000</v>
      </c>
      <c r="I105" s="55"/>
      <c r="J105" s="55"/>
    </row>
    <row r="106" spans="1:10" s="28" customFormat="1" ht="37.5" customHeight="1">
      <c r="A106" s="50"/>
      <c r="B106" s="51" t="s">
        <v>247</v>
      </c>
      <c r="C106" s="51">
        <v>992</v>
      </c>
      <c r="D106" s="52" t="s">
        <v>31</v>
      </c>
      <c r="E106" s="52" t="s">
        <v>35</v>
      </c>
      <c r="F106" s="52" t="s">
        <v>213</v>
      </c>
      <c r="G106" s="52"/>
      <c r="H106" s="84">
        <f>H112</f>
        <v>10000</v>
      </c>
      <c r="I106" s="31"/>
      <c r="J106" s="31"/>
    </row>
    <row r="107" spans="1:10" s="28" customFormat="1" ht="72" hidden="1">
      <c r="A107" s="50"/>
      <c r="B107" s="51" t="s">
        <v>120</v>
      </c>
      <c r="C107" s="51">
        <v>992</v>
      </c>
      <c r="D107" s="52" t="s">
        <v>31</v>
      </c>
      <c r="E107" s="52" t="s">
        <v>28</v>
      </c>
      <c r="F107" s="52" t="s">
        <v>104</v>
      </c>
      <c r="G107" s="52"/>
      <c r="H107" s="84">
        <f>H108</f>
        <v>0</v>
      </c>
      <c r="I107" s="31"/>
      <c r="J107" s="31"/>
    </row>
    <row r="108" spans="1:10" s="28" customFormat="1" ht="18" hidden="1">
      <c r="A108" s="50"/>
      <c r="B108" s="51" t="s">
        <v>21</v>
      </c>
      <c r="C108" s="51">
        <v>992</v>
      </c>
      <c r="D108" s="52" t="s">
        <v>31</v>
      </c>
      <c r="E108" s="52" t="s">
        <v>28</v>
      </c>
      <c r="F108" s="52" t="s">
        <v>104</v>
      </c>
      <c r="G108" s="52" t="s">
        <v>22</v>
      </c>
      <c r="H108" s="84">
        <v>0</v>
      </c>
      <c r="I108" s="31"/>
      <c r="J108" s="31"/>
    </row>
    <row r="109" spans="1:10" s="28" customFormat="1" ht="93.75" customHeight="1" hidden="1">
      <c r="A109" s="50"/>
      <c r="B109" s="51" t="s">
        <v>123</v>
      </c>
      <c r="C109" s="51">
        <v>992</v>
      </c>
      <c r="D109" s="52" t="s">
        <v>31</v>
      </c>
      <c r="E109" s="52" t="s">
        <v>28</v>
      </c>
      <c r="F109" s="52" t="s">
        <v>72</v>
      </c>
      <c r="G109" s="52"/>
      <c r="H109" s="84">
        <f>H110</f>
        <v>0</v>
      </c>
      <c r="I109" s="31"/>
      <c r="J109" s="31"/>
    </row>
    <row r="110" spans="1:10" s="28" customFormat="1" ht="18" hidden="1">
      <c r="A110" s="50"/>
      <c r="B110" s="51" t="s">
        <v>21</v>
      </c>
      <c r="C110" s="51">
        <v>992</v>
      </c>
      <c r="D110" s="52" t="s">
        <v>31</v>
      </c>
      <c r="E110" s="52" t="s">
        <v>28</v>
      </c>
      <c r="F110" s="52" t="s">
        <v>72</v>
      </c>
      <c r="G110" s="52" t="s">
        <v>22</v>
      </c>
      <c r="H110" s="84">
        <v>0</v>
      </c>
      <c r="I110" s="31"/>
      <c r="J110" s="31"/>
    </row>
    <row r="111" spans="1:10" s="28" customFormat="1" ht="51.75" customHeight="1">
      <c r="A111" s="50"/>
      <c r="B111" s="51" t="s">
        <v>325</v>
      </c>
      <c r="C111" s="51">
        <v>992</v>
      </c>
      <c r="D111" s="52" t="s">
        <v>31</v>
      </c>
      <c r="E111" s="52" t="s">
        <v>35</v>
      </c>
      <c r="F111" s="52" t="s">
        <v>324</v>
      </c>
      <c r="G111" s="52"/>
      <c r="H111" s="84">
        <f>H112</f>
        <v>10000</v>
      </c>
      <c r="I111" s="31"/>
      <c r="J111" s="31"/>
    </row>
    <row r="112" spans="1:10" s="28" customFormat="1" ht="36">
      <c r="A112" s="50"/>
      <c r="B112" s="51" t="s">
        <v>256</v>
      </c>
      <c r="C112" s="51">
        <v>992</v>
      </c>
      <c r="D112" s="52" t="s">
        <v>31</v>
      </c>
      <c r="E112" s="52" t="s">
        <v>35</v>
      </c>
      <c r="F112" s="52" t="s">
        <v>255</v>
      </c>
      <c r="G112" s="52"/>
      <c r="H112" s="84">
        <f>H113</f>
        <v>10000</v>
      </c>
      <c r="I112" s="31"/>
      <c r="J112" s="31"/>
    </row>
    <row r="113" spans="1:10" s="28" customFormat="1" ht="54">
      <c r="A113" s="50"/>
      <c r="B113" s="51" t="s">
        <v>218</v>
      </c>
      <c r="C113" s="51">
        <v>992</v>
      </c>
      <c r="D113" s="52" t="s">
        <v>31</v>
      </c>
      <c r="E113" s="52" t="s">
        <v>35</v>
      </c>
      <c r="F113" s="52" t="s">
        <v>257</v>
      </c>
      <c r="G113" s="52" t="s">
        <v>217</v>
      </c>
      <c r="H113" s="84">
        <v>10000</v>
      </c>
      <c r="I113" s="31"/>
      <c r="J113" s="31"/>
    </row>
    <row r="114" spans="1:10" s="45" customFormat="1" ht="53.25" customHeight="1" hidden="1">
      <c r="A114" s="49"/>
      <c r="B114" s="51" t="s">
        <v>36</v>
      </c>
      <c r="C114" s="51">
        <v>992</v>
      </c>
      <c r="D114" s="52" t="s">
        <v>31</v>
      </c>
      <c r="E114" s="52" t="s">
        <v>28</v>
      </c>
      <c r="F114" s="52"/>
      <c r="G114" s="52"/>
      <c r="H114" s="84">
        <f>H115</f>
        <v>0</v>
      </c>
      <c r="I114" s="44"/>
      <c r="J114" s="44"/>
    </row>
    <row r="115" spans="1:10" s="28" customFormat="1" ht="36.75" customHeight="1" hidden="1">
      <c r="A115" s="50"/>
      <c r="B115" s="51" t="s">
        <v>247</v>
      </c>
      <c r="C115" s="51">
        <v>992</v>
      </c>
      <c r="D115" s="52" t="s">
        <v>31</v>
      </c>
      <c r="E115" s="52" t="s">
        <v>28</v>
      </c>
      <c r="F115" s="52" t="s">
        <v>213</v>
      </c>
      <c r="G115" s="52"/>
      <c r="H115" s="84">
        <f>H116</f>
        <v>0</v>
      </c>
      <c r="I115" s="31"/>
      <c r="J115" s="31"/>
    </row>
    <row r="116" spans="1:10" s="28" customFormat="1" ht="57" customHeight="1" hidden="1">
      <c r="A116" s="50"/>
      <c r="B116" s="51" t="s">
        <v>36</v>
      </c>
      <c r="C116" s="51">
        <v>992</v>
      </c>
      <c r="D116" s="52" t="s">
        <v>31</v>
      </c>
      <c r="E116" s="52" t="s">
        <v>28</v>
      </c>
      <c r="F116" s="52" t="s">
        <v>258</v>
      </c>
      <c r="G116" s="52"/>
      <c r="H116" s="84">
        <f>H117</f>
        <v>0</v>
      </c>
      <c r="I116" s="31"/>
      <c r="J116" s="31"/>
    </row>
    <row r="117" spans="1:10" s="28" customFormat="1" ht="54" hidden="1">
      <c r="A117" s="50"/>
      <c r="B117" s="51" t="s">
        <v>260</v>
      </c>
      <c r="C117" s="51">
        <v>992</v>
      </c>
      <c r="D117" s="52" t="s">
        <v>31</v>
      </c>
      <c r="E117" s="52" t="s">
        <v>28</v>
      </c>
      <c r="F117" s="52" t="s">
        <v>259</v>
      </c>
      <c r="G117" s="52"/>
      <c r="H117" s="84">
        <f>H119</f>
        <v>0</v>
      </c>
      <c r="I117" s="31"/>
      <c r="J117" s="31"/>
    </row>
    <row r="118" spans="1:10" s="28" customFormat="1" ht="75.75" customHeight="1" hidden="1">
      <c r="A118" s="50"/>
      <c r="B118" s="51" t="s">
        <v>197</v>
      </c>
      <c r="C118" s="51">
        <v>992</v>
      </c>
      <c r="D118" s="52" t="s">
        <v>31</v>
      </c>
      <c r="E118" s="52" t="s">
        <v>28</v>
      </c>
      <c r="F118" s="52" t="s">
        <v>72</v>
      </c>
      <c r="G118" s="52" t="s">
        <v>196</v>
      </c>
      <c r="H118" s="84">
        <f>150000-150000</f>
        <v>0</v>
      </c>
      <c r="I118" s="31"/>
      <c r="J118" s="31"/>
    </row>
    <row r="119" spans="1:10" s="28" customFormat="1" ht="54" hidden="1">
      <c r="A119" s="50"/>
      <c r="B119" s="51" t="s">
        <v>218</v>
      </c>
      <c r="C119" s="51">
        <v>992</v>
      </c>
      <c r="D119" s="52" t="s">
        <v>31</v>
      </c>
      <c r="E119" s="52" t="s">
        <v>28</v>
      </c>
      <c r="F119" s="52" t="s">
        <v>259</v>
      </c>
      <c r="G119" s="52" t="s">
        <v>217</v>
      </c>
      <c r="H119" s="84">
        <v>0</v>
      </c>
      <c r="I119" s="31"/>
      <c r="J119" s="31"/>
    </row>
    <row r="120" spans="1:10" s="28" customFormat="1" ht="117.75" customHeight="1" hidden="1">
      <c r="A120" s="50"/>
      <c r="B120" s="51" t="s">
        <v>73</v>
      </c>
      <c r="C120" s="51">
        <v>992</v>
      </c>
      <c r="D120" s="52" t="s">
        <v>31</v>
      </c>
      <c r="E120" s="52" t="s">
        <v>28</v>
      </c>
      <c r="F120" s="52" t="s">
        <v>74</v>
      </c>
      <c r="G120" s="52"/>
      <c r="H120" s="84">
        <f>H121</f>
        <v>0</v>
      </c>
      <c r="I120" s="31"/>
      <c r="J120" s="31"/>
    </row>
    <row r="121" spans="1:10" s="28" customFormat="1" ht="18" hidden="1">
      <c r="A121" s="50"/>
      <c r="B121" s="51" t="s">
        <v>21</v>
      </c>
      <c r="C121" s="51">
        <v>992</v>
      </c>
      <c r="D121" s="52" t="s">
        <v>31</v>
      </c>
      <c r="E121" s="52" t="s">
        <v>28</v>
      </c>
      <c r="F121" s="52" t="s">
        <v>74</v>
      </c>
      <c r="G121" s="52" t="s">
        <v>22</v>
      </c>
      <c r="H121" s="84">
        <f>5000-5000</f>
        <v>0</v>
      </c>
      <c r="I121" s="31"/>
      <c r="J121" s="31"/>
    </row>
    <row r="122" spans="1:10" s="28" customFormat="1" ht="17.25">
      <c r="A122" s="50" t="s">
        <v>436</v>
      </c>
      <c r="B122" s="77" t="s">
        <v>37</v>
      </c>
      <c r="C122" s="77">
        <v>992</v>
      </c>
      <c r="D122" s="88" t="s">
        <v>18</v>
      </c>
      <c r="E122" s="88" t="s">
        <v>1</v>
      </c>
      <c r="F122" s="88"/>
      <c r="G122" s="88"/>
      <c r="H122" s="80">
        <f>H134+H123</f>
        <v>1515000</v>
      </c>
      <c r="I122" s="31"/>
      <c r="J122" s="31"/>
    </row>
    <row r="123" spans="1:10" s="28" customFormat="1" ht="35.25" customHeight="1">
      <c r="A123" s="54"/>
      <c r="B123" s="51" t="s">
        <v>103</v>
      </c>
      <c r="C123" s="51">
        <v>992</v>
      </c>
      <c r="D123" s="52" t="s">
        <v>18</v>
      </c>
      <c r="E123" s="52" t="s">
        <v>33</v>
      </c>
      <c r="F123" s="52"/>
      <c r="G123" s="52"/>
      <c r="H123" s="92">
        <f>H124</f>
        <v>1485000</v>
      </c>
      <c r="I123" s="55"/>
      <c r="J123" s="55"/>
    </row>
    <row r="124" spans="1:10" s="28" customFormat="1" ht="39.75" customHeight="1">
      <c r="A124" s="50"/>
      <c r="B124" s="51" t="s">
        <v>261</v>
      </c>
      <c r="C124" s="51">
        <v>992</v>
      </c>
      <c r="D124" s="52" t="s">
        <v>18</v>
      </c>
      <c r="E124" s="52" t="s">
        <v>33</v>
      </c>
      <c r="F124" s="52" t="s">
        <v>214</v>
      </c>
      <c r="G124" s="52"/>
      <c r="H124" s="92">
        <f>H125</f>
        <v>1485000</v>
      </c>
      <c r="I124" s="31"/>
      <c r="J124" s="31"/>
    </row>
    <row r="125" spans="1:10" s="28" customFormat="1" ht="40.5" customHeight="1">
      <c r="A125" s="50"/>
      <c r="B125" s="51" t="s">
        <v>263</v>
      </c>
      <c r="C125" s="51">
        <v>992</v>
      </c>
      <c r="D125" s="52" t="s">
        <v>18</v>
      </c>
      <c r="E125" s="52" t="s">
        <v>33</v>
      </c>
      <c r="F125" s="52" t="s">
        <v>262</v>
      </c>
      <c r="G125" s="52"/>
      <c r="H125" s="92">
        <f>H126+H132</f>
        <v>1485000</v>
      </c>
      <c r="I125" s="31"/>
      <c r="J125" s="31"/>
    </row>
    <row r="126" spans="1:10" s="28" customFormat="1" ht="132" customHeight="1">
      <c r="A126" s="50"/>
      <c r="B126" s="51" t="s">
        <v>141</v>
      </c>
      <c r="C126" s="51">
        <v>992</v>
      </c>
      <c r="D126" s="52" t="s">
        <v>18</v>
      </c>
      <c r="E126" s="52" t="s">
        <v>33</v>
      </c>
      <c r="F126" s="52" t="s">
        <v>264</v>
      </c>
      <c r="G126" s="52"/>
      <c r="H126" s="92">
        <f>H127+H131</f>
        <v>1485000</v>
      </c>
      <c r="I126" s="31"/>
      <c r="J126" s="31"/>
    </row>
    <row r="127" spans="1:10" s="28" customFormat="1" ht="54">
      <c r="A127" s="50"/>
      <c r="B127" s="51" t="s">
        <v>218</v>
      </c>
      <c r="C127" s="51">
        <v>992</v>
      </c>
      <c r="D127" s="52" t="s">
        <v>18</v>
      </c>
      <c r="E127" s="52" t="s">
        <v>33</v>
      </c>
      <c r="F127" s="52" t="s">
        <v>264</v>
      </c>
      <c r="G127" s="52" t="s">
        <v>217</v>
      </c>
      <c r="H127" s="92">
        <v>1485000</v>
      </c>
      <c r="I127" s="31"/>
      <c r="J127" s="31"/>
    </row>
    <row r="128" spans="1:10" s="28" customFormat="1" ht="18" customHeight="1" hidden="1">
      <c r="A128" s="50"/>
      <c r="B128" s="51" t="s">
        <v>77</v>
      </c>
      <c r="C128" s="51">
        <v>992</v>
      </c>
      <c r="D128" s="52" t="s">
        <v>18</v>
      </c>
      <c r="E128" s="52" t="s">
        <v>33</v>
      </c>
      <c r="F128" s="52" t="s">
        <v>78</v>
      </c>
      <c r="G128" s="52"/>
      <c r="H128" s="92">
        <f>H129</f>
        <v>0</v>
      </c>
      <c r="I128" s="31"/>
      <c r="J128" s="31"/>
    </row>
    <row r="129" spans="1:10" s="28" customFormat="1" ht="75" customHeight="1" hidden="1">
      <c r="A129" s="50"/>
      <c r="B129" s="93" t="s">
        <v>157</v>
      </c>
      <c r="C129" s="51">
        <v>992</v>
      </c>
      <c r="D129" s="52" t="s">
        <v>18</v>
      </c>
      <c r="E129" s="52" t="s">
        <v>33</v>
      </c>
      <c r="F129" s="52" t="s">
        <v>158</v>
      </c>
      <c r="G129" s="52"/>
      <c r="H129" s="92">
        <f>H130</f>
        <v>0</v>
      </c>
      <c r="I129" s="31"/>
      <c r="J129" s="31"/>
    </row>
    <row r="130" spans="1:10" s="28" customFormat="1" ht="18" customHeight="1" hidden="1">
      <c r="A130" s="50"/>
      <c r="B130" s="51" t="s">
        <v>21</v>
      </c>
      <c r="C130" s="51">
        <v>992</v>
      </c>
      <c r="D130" s="52" t="s">
        <v>18</v>
      </c>
      <c r="E130" s="52" t="s">
        <v>33</v>
      </c>
      <c r="F130" s="52" t="s">
        <v>158</v>
      </c>
      <c r="G130" s="52" t="s">
        <v>22</v>
      </c>
      <c r="H130" s="92">
        <v>0</v>
      </c>
      <c r="I130" s="31"/>
      <c r="J130" s="31"/>
    </row>
    <row r="131" spans="1:10" s="28" customFormat="1" ht="21" customHeight="1" hidden="1">
      <c r="A131" s="50"/>
      <c r="B131" s="51" t="s">
        <v>43</v>
      </c>
      <c r="C131" s="51">
        <v>992</v>
      </c>
      <c r="D131" s="52" t="s">
        <v>18</v>
      </c>
      <c r="E131" s="52" t="s">
        <v>33</v>
      </c>
      <c r="F131" s="52" t="s">
        <v>264</v>
      </c>
      <c r="G131" s="52" t="s">
        <v>265</v>
      </c>
      <c r="H131" s="92">
        <v>0</v>
      </c>
      <c r="I131" s="31"/>
      <c r="J131" s="31"/>
    </row>
    <row r="132" spans="1:10" s="28" customFormat="1" ht="54" hidden="1">
      <c r="A132" s="50"/>
      <c r="B132" s="51" t="s">
        <v>267</v>
      </c>
      <c r="C132" s="51">
        <v>992</v>
      </c>
      <c r="D132" s="52" t="s">
        <v>18</v>
      </c>
      <c r="E132" s="52" t="s">
        <v>33</v>
      </c>
      <c r="F132" s="52" t="s">
        <v>266</v>
      </c>
      <c r="G132" s="52"/>
      <c r="H132" s="84">
        <f>H133</f>
        <v>0</v>
      </c>
      <c r="I132" s="31"/>
      <c r="J132" s="31"/>
    </row>
    <row r="133" spans="1:10" s="28" customFormat="1" ht="54" hidden="1">
      <c r="A133" s="50"/>
      <c r="B133" s="51" t="s">
        <v>218</v>
      </c>
      <c r="C133" s="51">
        <v>992</v>
      </c>
      <c r="D133" s="52" t="s">
        <v>18</v>
      </c>
      <c r="E133" s="52" t="s">
        <v>33</v>
      </c>
      <c r="F133" s="52" t="s">
        <v>266</v>
      </c>
      <c r="G133" s="52" t="s">
        <v>217</v>
      </c>
      <c r="H133" s="84">
        <v>0</v>
      </c>
      <c r="I133" s="31"/>
      <c r="J133" s="31"/>
    </row>
    <row r="134" spans="1:10" s="28" customFormat="1" ht="36" customHeight="1">
      <c r="A134" s="54"/>
      <c r="B134" s="51" t="s">
        <v>38</v>
      </c>
      <c r="C134" s="51">
        <v>992</v>
      </c>
      <c r="D134" s="52" t="s">
        <v>18</v>
      </c>
      <c r="E134" s="52" t="s">
        <v>24</v>
      </c>
      <c r="F134" s="52"/>
      <c r="G134" s="52"/>
      <c r="H134" s="84">
        <f>H135</f>
        <v>30000</v>
      </c>
      <c r="I134" s="55"/>
      <c r="J134" s="55"/>
    </row>
    <row r="135" spans="1:10" s="28" customFormat="1" ht="36" customHeight="1">
      <c r="A135" s="50"/>
      <c r="B135" s="51" t="s">
        <v>261</v>
      </c>
      <c r="C135" s="51">
        <v>992</v>
      </c>
      <c r="D135" s="52" t="s">
        <v>18</v>
      </c>
      <c r="E135" s="52" t="s">
        <v>24</v>
      </c>
      <c r="F135" s="52" t="s">
        <v>214</v>
      </c>
      <c r="G135" s="52"/>
      <c r="H135" s="84">
        <f>H136+H138+H144</f>
        <v>30000</v>
      </c>
      <c r="I135" s="31"/>
      <c r="J135" s="31"/>
    </row>
    <row r="136" spans="1:10" s="28" customFormat="1" ht="54">
      <c r="A136" s="50"/>
      <c r="B136" s="51" t="s">
        <v>145</v>
      </c>
      <c r="C136" s="51">
        <v>992</v>
      </c>
      <c r="D136" s="52" t="s">
        <v>18</v>
      </c>
      <c r="E136" s="52" t="s">
        <v>24</v>
      </c>
      <c r="F136" s="52" t="s">
        <v>268</v>
      </c>
      <c r="G136" s="52"/>
      <c r="H136" s="84">
        <f>H137</f>
        <v>15000</v>
      </c>
      <c r="I136" s="31"/>
      <c r="J136" s="31"/>
    </row>
    <row r="137" spans="1:10" s="28" customFormat="1" ht="54">
      <c r="A137" s="50"/>
      <c r="B137" s="51" t="s">
        <v>218</v>
      </c>
      <c r="C137" s="51">
        <v>992</v>
      </c>
      <c r="D137" s="52" t="s">
        <v>18</v>
      </c>
      <c r="E137" s="52" t="s">
        <v>24</v>
      </c>
      <c r="F137" s="52" t="s">
        <v>268</v>
      </c>
      <c r="G137" s="52" t="s">
        <v>217</v>
      </c>
      <c r="H137" s="84">
        <v>15000</v>
      </c>
      <c r="I137" s="31"/>
      <c r="J137" s="31"/>
    </row>
    <row r="138" spans="1:10" s="28" customFormat="1" ht="36.75" customHeight="1">
      <c r="A138" s="50"/>
      <c r="B138" s="94" t="s">
        <v>76</v>
      </c>
      <c r="C138" s="51">
        <v>992</v>
      </c>
      <c r="D138" s="52" t="s">
        <v>18</v>
      </c>
      <c r="E138" s="52" t="s">
        <v>24</v>
      </c>
      <c r="F138" s="52" t="s">
        <v>269</v>
      </c>
      <c r="G138" s="52"/>
      <c r="H138" s="84">
        <f>H139</f>
        <v>15000</v>
      </c>
      <c r="I138" s="31"/>
      <c r="J138" s="31"/>
    </row>
    <row r="139" spans="1:10" s="28" customFormat="1" ht="54">
      <c r="A139" s="50"/>
      <c r="B139" s="51" t="s">
        <v>218</v>
      </c>
      <c r="C139" s="51">
        <v>992</v>
      </c>
      <c r="D139" s="52" t="s">
        <v>18</v>
      </c>
      <c r="E139" s="52" t="s">
        <v>24</v>
      </c>
      <c r="F139" s="52" t="s">
        <v>269</v>
      </c>
      <c r="G139" s="52" t="s">
        <v>217</v>
      </c>
      <c r="H139" s="84">
        <v>15000</v>
      </c>
      <c r="I139" s="31"/>
      <c r="J139" s="31"/>
    </row>
    <row r="140" spans="1:10" s="28" customFormat="1" ht="18" hidden="1">
      <c r="A140" s="50"/>
      <c r="B140" s="51" t="s">
        <v>77</v>
      </c>
      <c r="C140" s="51">
        <v>992</v>
      </c>
      <c r="D140" s="52" t="s">
        <v>18</v>
      </c>
      <c r="E140" s="52" t="s">
        <v>24</v>
      </c>
      <c r="F140" s="52" t="s">
        <v>78</v>
      </c>
      <c r="G140" s="52"/>
      <c r="H140" s="84"/>
      <c r="I140" s="31"/>
      <c r="J140" s="31"/>
    </row>
    <row r="141" spans="1:10" s="28" customFormat="1" ht="75.75" customHeight="1" hidden="1">
      <c r="A141" s="50"/>
      <c r="B141" s="94" t="s">
        <v>143</v>
      </c>
      <c r="C141" s="51">
        <v>992</v>
      </c>
      <c r="D141" s="52" t="s">
        <v>18</v>
      </c>
      <c r="E141" s="52" t="s">
        <v>24</v>
      </c>
      <c r="F141" s="52" t="s">
        <v>142</v>
      </c>
      <c r="G141" s="52"/>
      <c r="H141" s="84"/>
      <c r="I141" s="31"/>
      <c r="J141" s="31"/>
    </row>
    <row r="142" spans="1:10" s="28" customFormat="1" ht="23.25" customHeight="1" hidden="1">
      <c r="A142" s="50"/>
      <c r="B142" s="51" t="s">
        <v>21</v>
      </c>
      <c r="C142" s="51">
        <v>992</v>
      </c>
      <c r="D142" s="52" t="s">
        <v>18</v>
      </c>
      <c r="E142" s="52" t="s">
        <v>24</v>
      </c>
      <c r="F142" s="52" t="s">
        <v>142</v>
      </c>
      <c r="G142" s="52" t="s">
        <v>22</v>
      </c>
      <c r="H142" s="84"/>
      <c r="I142" s="31"/>
      <c r="J142" s="31"/>
    </row>
    <row r="143" spans="1:10" s="28" customFormat="1" ht="56.25" customHeight="1" hidden="1">
      <c r="A143" s="50"/>
      <c r="B143" s="51" t="s">
        <v>164</v>
      </c>
      <c r="C143" s="51">
        <v>992</v>
      </c>
      <c r="D143" s="52" t="s">
        <v>18</v>
      </c>
      <c r="E143" s="52" t="s">
        <v>24</v>
      </c>
      <c r="F143" s="52" t="s">
        <v>144</v>
      </c>
      <c r="G143" s="52" t="s">
        <v>163</v>
      </c>
      <c r="H143" s="84">
        <v>0</v>
      </c>
      <c r="I143" s="31"/>
      <c r="J143" s="31"/>
    </row>
    <row r="144" spans="1:10" s="28" customFormat="1" ht="39" customHeight="1" hidden="1">
      <c r="A144" s="50"/>
      <c r="B144" s="95" t="s">
        <v>326</v>
      </c>
      <c r="C144" s="51">
        <v>992</v>
      </c>
      <c r="D144" s="52" t="s">
        <v>18</v>
      </c>
      <c r="E144" s="52" t="s">
        <v>24</v>
      </c>
      <c r="F144" s="52" t="s">
        <v>270</v>
      </c>
      <c r="G144" s="52"/>
      <c r="H144" s="84">
        <f>H145</f>
        <v>0</v>
      </c>
      <c r="I144" s="31"/>
      <c r="J144" s="31"/>
    </row>
    <row r="145" spans="1:10" s="45" customFormat="1" ht="54" hidden="1">
      <c r="A145" s="49"/>
      <c r="B145" s="51" t="s">
        <v>218</v>
      </c>
      <c r="C145" s="51">
        <v>992</v>
      </c>
      <c r="D145" s="52" t="s">
        <v>18</v>
      </c>
      <c r="E145" s="52" t="s">
        <v>24</v>
      </c>
      <c r="F145" s="52" t="s">
        <v>270</v>
      </c>
      <c r="G145" s="52" t="s">
        <v>217</v>
      </c>
      <c r="H145" s="84">
        <v>0</v>
      </c>
      <c r="I145" s="44"/>
      <c r="J145" s="44"/>
    </row>
    <row r="146" spans="1:10" s="28" customFormat="1" ht="37.5" customHeight="1">
      <c r="A146" s="49" t="s">
        <v>437</v>
      </c>
      <c r="B146" s="77" t="s">
        <v>41</v>
      </c>
      <c r="C146" s="77">
        <v>992</v>
      </c>
      <c r="D146" s="88" t="s">
        <v>19</v>
      </c>
      <c r="E146" s="88" t="s">
        <v>1</v>
      </c>
      <c r="F146" s="88"/>
      <c r="G146" s="88"/>
      <c r="H146" s="80">
        <f>H152+H173</f>
        <v>1258320.73</v>
      </c>
      <c r="I146" s="31"/>
      <c r="J146" s="31"/>
    </row>
    <row r="147" spans="1:10" s="28" customFormat="1" ht="18" hidden="1">
      <c r="A147" s="50"/>
      <c r="B147" s="51" t="s">
        <v>43</v>
      </c>
      <c r="C147" s="51">
        <v>992</v>
      </c>
      <c r="D147" s="52" t="s">
        <v>19</v>
      </c>
      <c r="E147" s="52" t="s">
        <v>15</v>
      </c>
      <c r="F147" s="52" t="s">
        <v>79</v>
      </c>
      <c r="G147" s="52" t="s">
        <v>40</v>
      </c>
      <c r="H147" s="84">
        <v>0</v>
      </c>
      <c r="I147" s="31"/>
      <c r="J147" s="31"/>
    </row>
    <row r="148" spans="1:10" s="28" customFormat="1" ht="36" hidden="1">
      <c r="A148" s="50"/>
      <c r="B148" s="51" t="s">
        <v>44</v>
      </c>
      <c r="C148" s="51">
        <v>992</v>
      </c>
      <c r="D148" s="52" t="s">
        <v>19</v>
      </c>
      <c r="E148" s="52" t="s">
        <v>15</v>
      </c>
      <c r="F148" s="52" t="s">
        <v>39</v>
      </c>
      <c r="G148" s="52"/>
      <c r="H148" s="84">
        <f>H150</f>
        <v>0</v>
      </c>
      <c r="I148" s="31"/>
      <c r="J148" s="31"/>
    </row>
    <row r="149" spans="1:10" s="28" customFormat="1" ht="18" hidden="1">
      <c r="A149" s="50"/>
      <c r="B149" s="51" t="s">
        <v>80</v>
      </c>
      <c r="C149" s="51">
        <v>992</v>
      </c>
      <c r="D149" s="52" t="s">
        <v>19</v>
      </c>
      <c r="E149" s="52" t="s">
        <v>15</v>
      </c>
      <c r="F149" s="52" t="s">
        <v>81</v>
      </c>
      <c r="G149" s="52"/>
      <c r="H149" s="84">
        <f>H150</f>
        <v>0</v>
      </c>
      <c r="I149" s="31"/>
      <c r="J149" s="31"/>
    </row>
    <row r="150" spans="1:10" s="28" customFormat="1" ht="135" customHeight="1" hidden="1">
      <c r="A150" s="50"/>
      <c r="B150" s="51" t="s">
        <v>82</v>
      </c>
      <c r="C150" s="51">
        <v>992</v>
      </c>
      <c r="D150" s="52" t="s">
        <v>19</v>
      </c>
      <c r="E150" s="52" t="s">
        <v>15</v>
      </c>
      <c r="F150" s="52" t="s">
        <v>83</v>
      </c>
      <c r="G150" s="52"/>
      <c r="H150" s="84">
        <f>H151</f>
        <v>0</v>
      </c>
      <c r="I150" s="31"/>
      <c r="J150" s="31"/>
    </row>
    <row r="151" spans="1:10" s="28" customFormat="1" ht="18" hidden="1">
      <c r="A151" s="50"/>
      <c r="B151" s="51" t="s">
        <v>43</v>
      </c>
      <c r="C151" s="51">
        <v>992</v>
      </c>
      <c r="D151" s="52" t="s">
        <v>19</v>
      </c>
      <c r="E151" s="52" t="s">
        <v>15</v>
      </c>
      <c r="F151" s="52" t="s">
        <v>83</v>
      </c>
      <c r="G151" s="52" t="s">
        <v>40</v>
      </c>
      <c r="H151" s="84">
        <f>600000-400000-200000</f>
        <v>0</v>
      </c>
      <c r="I151" s="31"/>
      <c r="J151" s="31"/>
    </row>
    <row r="152" spans="1:10" s="28" customFormat="1" ht="16.5" customHeight="1">
      <c r="A152" s="54"/>
      <c r="B152" s="51" t="s">
        <v>42</v>
      </c>
      <c r="C152" s="51">
        <v>992</v>
      </c>
      <c r="D152" s="52" t="s">
        <v>19</v>
      </c>
      <c r="E152" s="52" t="s">
        <v>17</v>
      </c>
      <c r="F152" s="52"/>
      <c r="G152" s="52"/>
      <c r="H152" s="84">
        <f>H161+H158+H156</f>
        <v>45000</v>
      </c>
      <c r="I152" s="55"/>
      <c r="J152" s="55"/>
    </row>
    <row r="153" spans="1:10" s="28" customFormat="1" ht="54" hidden="1">
      <c r="A153" s="50"/>
      <c r="B153" s="51" t="s">
        <v>84</v>
      </c>
      <c r="C153" s="51">
        <v>992</v>
      </c>
      <c r="D153" s="52" t="s">
        <v>19</v>
      </c>
      <c r="E153" s="96" t="s">
        <v>17</v>
      </c>
      <c r="F153" s="52" t="s">
        <v>85</v>
      </c>
      <c r="G153" s="52"/>
      <c r="H153" s="84">
        <f>H154</f>
        <v>0</v>
      </c>
      <c r="I153" s="31"/>
      <c r="J153" s="31"/>
    </row>
    <row r="154" spans="1:10" s="28" customFormat="1" ht="24.75" customHeight="1" hidden="1">
      <c r="A154" s="50"/>
      <c r="B154" s="51" t="s">
        <v>21</v>
      </c>
      <c r="C154" s="51">
        <v>992</v>
      </c>
      <c r="D154" s="52" t="s">
        <v>19</v>
      </c>
      <c r="E154" s="52" t="s">
        <v>17</v>
      </c>
      <c r="F154" s="52" t="s">
        <v>85</v>
      </c>
      <c r="G154" s="52" t="s">
        <v>22</v>
      </c>
      <c r="H154" s="84">
        <v>0</v>
      </c>
      <c r="I154" s="31"/>
      <c r="J154" s="31"/>
    </row>
    <row r="155" spans="1:10" s="28" customFormat="1" ht="57.75" customHeight="1" hidden="1">
      <c r="A155" s="50"/>
      <c r="B155" s="51" t="s">
        <v>165</v>
      </c>
      <c r="C155" s="51">
        <v>992</v>
      </c>
      <c r="D155" s="52" t="s">
        <v>19</v>
      </c>
      <c r="E155" s="52" t="s">
        <v>17</v>
      </c>
      <c r="F155" s="52" t="s">
        <v>166</v>
      </c>
      <c r="G155" s="52"/>
      <c r="H155" s="84">
        <f>H156</f>
        <v>0</v>
      </c>
      <c r="I155" s="31"/>
      <c r="J155" s="31"/>
    </row>
    <row r="156" spans="1:10" s="28" customFormat="1" ht="90.75" customHeight="1" hidden="1">
      <c r="A156" s="50"/>
      <c r="B156" s="51" t="s">
        <v>162</v>
      </c>
      <c r="C156" s="51">
        <v>992</v>
      </c>
      <c r="D156" s="52" t="s">
        <v>19</v>
      </c>
      <c r="E156" s="52" t="s">
        <v>17</v>
      </c>
      <c r="F156" s="52" t="s">
        <v>161</v>
      </c>
      <c r="G156" s="52"/>
      <c r="H156" s="84">
        <f>H157</f>
        <v>0</v>
      </c>
      <c r="I156" s="31"/>
      <c r="J156" s="31"/>
    </row>
    <row r="157" spans="1:10" s="28" customFormat="1" ht="75.75" customHeight="1" hidden="1">
      <c r="A157" s="50"/>
      <c r="B157" s="51" t="s">
        <v>135</v>
      </c>
      <c r="C157" s="51">
        <v>992</v>
      </c>
      <c r="D157" s="52" t="s">
        <v>19</v>
      </c>
      <c r="E157" s="52" t="s">
        <v>17</v>
      </c>
      <c r="F157" s="52" t="s">
        <v>161</v>
      </c>
      <c r="G157" s="52" t="s">
        <v>138</v>
      </c>
      <c r="H157" s="84">
        <v>0</v>
      </c>
      <c r="I157" s="31"/>
      <c r="J157" s="31"/>
    </row>
    <row r="158" spans="1:10" s="28" customFormat="1" ht="21.75" customHeight="1" hidden="1">
      <c r="A158" s="50"/>
      <c r="B158" s="51" t="s">
        <v>134</v>
      </c>
      <c r="C158" s="51">
        <v>992</v>
      </c>
      <c r="D158" s="52" t="s">
        <v>19</v>
      </c>
      <c r="E158" s="52" t="s">
        <v>17</v>
      </c>
      <c r="F158" s="52" t="s">
        <v>136</v>
      </c>
      <c r="G158" s="52"/>
      <c r="H158" s="84">
        <f>H159</f>
        <v>0</v>
      </c>
      <c r="I158" s="31"/>
      <c r="J158" s="31"/>
    </row>
    <row r="159" spans="1:10" s="28" customFormat="1" ht="54.75" customHeight="1" hidden="1">
      <c r="A159" s="50"/>
      <c r="B159" s="51" t="s">
        <v>149</v>
      </c>
      <c r="C159" s="51">
        <v>992</v>
      </c>
      <c r="D159" s="52" t="s">
        <v>19</v>
      </c>
      <c r="E159" s="52" t="s">
        <v>17</v>
      </c>
      <c r="F159" s="52" t="s">
        <v>137</v>
      </c>
      <c r="G159" s="52"/>
      <c r="H159" s="84">
        <f>H160</f>
        <v>0</v>
      </c>
      <c r="I159" s="31"/>
      <c r="J159" s="31"/>
    </row>
    <row r="160" spans="1:14" s="28" customFormat="1" ht="55.5" customHeight="1" hidden="1">
      <c r="A160" s="50"/>
      <c r="B160" s="51" t="s">
        <v>135</v>
      </c>
      <c r="C160" s="51">
        <v>992</v>
      </c>
      <c r="D160" s="52" t="s">
        <v>19</v>
      </c>
      <c r="E160" s="52" t="s">
        <v>17</v>
      </c>
      <c r="F160" s="52" t="s">
        <v>137</v>
      </c>
      <c r="G160" s="52" t="s">
        <v>138</v>
      </c>
      <c r="H160" s="84">
        <v>0</v>
      </c>
      <c r="I160" s="51"/>
      <c r="J160" s="51"/>
      <c r="K160" s="52" t="s">
        <v>15</v>
      </c>
      <c r="L160" s="52" t="s">
        <v>27</v>
      </c>
      <c r="M160" s="52" t="s">
        <v>64</v>
      </c>
      <c r="N160" s="52" t="s">
        <v>138</v>
      </c>
    </row>
    <row r="161" spans="1:10" s="28" customFormat="1" ht="36" customHeight="1">
      <c r="A161" s="50"/>
      <c r="B161" s="51" t="s">
        <v>272</v>
      </c>
      <c r="C161" s="51">
        <v>992</v>
      </c>
      <c r="D161" s="52" t="s">
        <v>19</v>
      </c>
      <c r="E161" s="52" t="s">
        <v>17</v>
      </c>
      <c r="F161" s="52" t="s">
        <v>271</v>
      </c>
      <c r="G161" s="52"/>
      <c r="H161" s="84">
        <f>H165</f>
        <v>45000</v>
      </c>
      <c r="I161" s="31"/>
      <c r="J161" s="31"/>
    </row>
    <row r="162" spans="1:10" s="28" customFormat="1" ht="54.75" customHeight="1" hidden="1">
      <c r="A162" s="50"/>
      <c r="B162" s="51" t="s">
        <v>126</v>
      </c>
      <c r="C162" s="51">
        <v>992</v>
      </c>
      <c r="D162" s="52" t="s">
        <v>19</v>
      </c>
      <c r="E162" s="52" t="s">
        <v>17</v>
      </c>
      <c r="F162" s="52" t="s">
        <v>127</v>
      </c>
      <c r="G162" s="52"/>
      <c r="H162" s="84">
        <f>H163</f>
        <v>0</v>
      </c>
      <c r="I162" s="31"/>
      <c r="J162" s="31"/>
    </row>
    <row r="163" spans="1:10" s="28" customFormat="1" ht="21" customHeight="1" hidden="1">
      <c r="A163" s="50"/>
      <c r="B163" s="51" t="s">
        <v>21</v>
      </c>
      <c r="C163" s="51">
        <v>992</v>
      </c>
      <c r="D163" s="52" t="s">
        <v>19</v>
      </c>
      <c r="E163" s="52" t="s">
        <v>17</v>
      </c>
      <c r="F163" s="52" t="s">
        <v>127</v>
      </c>
      <c r="G163" s="52" t="s">
        <v>22</v>
      </c>
      <c r="H163" s="84">
        <f>300000-100000-200000</f>
        <v>0</v>
      </c>
      <c r="I163" s="31"/>
      <c r="J163" s="31"/>
    </row>
    <row r="164" spans="1:10" s="28" customFormat="1" ht="30" customHeight="1" hidden="1">
      <c r="A164" s="50"/>
      <c r="B164" s="51" t="s">
        <v>4</v>
      </c>
      <c r="C164" s="51">
        <v>992</v>
      </c>
      <c r="D164" s="52" t="s">
        <v>19</v>
      </c>
      <c r="E164" s="52" t="s">
        <v>17</v>
      </c>
      <c r="F164" s="52" t="s">
        <v>3</v>
      </c>
      <c r="G164" s="52"/>
      <c r="H164" s="84">
        <f>H165</f>
        <v>45000</v>
      </c>
      <c r="I164" s="31"/>
      <c r="J164" s="31"/>
    </row>
    <row r="165" spans="1:10" s="28" customFormat="1" ht="21.75" customHeight="1">
      <c r="A165" s="50"/>
      <c r="B165" s="94" t="s">
        <v>274</v>
      </c>
      <c r="C165" s="51">
        <v>992</v>
      </c>
      <c r="D165" s="52" t="s">
        <v>19</v>
      </c>
      <c r="E165" s="52" t="s">
        <v>17</v>
      </c>
      <c r="F165" s="52" t="s">
        <v>273</v>
      </c>
      <c r="G165" s="52"/>
      <c r="H165" s="84">
        <f>H166+H170</f>
        <v>45000</v>
      </c>
      <c r="I165" s="31"/>
      <c r="J165" s="31"/>
    </row>
    <row r="166" spans="1:10" s="28" customFormat="1" ht="34.5" customHeight="1" hidden="1">
      <c r="A166" s="50"/>
      <c r="B166" s="94" t="s">
        <v>276</v>
      </c>
      <c r="C166" s="51">
        <v>992</v>
      </c>
      <c r="D166" s="52" t="s">
        <v>19</v>
      </c>
      <c r="E166" s="52" t="s">
        <v>17</v>
      </c>
      <c r="F166" s="52" t="s">
        <v>275</v>
      </c>
      <c r="G166" s="52"/>
      <c r="H166" s="84">
        <f>H169</f>
        <v>0</v>
      </c>
      <c r="I166" s="31"/>
      <c r="J166" s="31"/>
    </row>
    <row r="167" spans="1:10" s="28" customFormat="1" ht="76.5" customHeight="1" hidden="1">
      <c r="A167" s="50"/>
      <c r="B167" s="51" t="s">
        <v>5</v>
      </c>
      <c r="C167" s="51">
        <v>992</v>
      </c>
      <c r="D167" s="52" t="s">
        <v>19</v>
      </c>
      <c r="E167" s="52" t="s">
        <v>17</v>
      </c>
      <c r="F167" s="52" t="s">
        <v>86</v>
      </c>
      <c r="G167" s="52"/>
      <c r="H167" s="84">
        <f>H168</f>
        <v>0</v>
      </c>
      <c r="I167" s="31"/>
      <c r="J167" s="31"/>
    </row>
    <row r="168" spans="1:10" s="28" customFormat="1" ht="18" hidden="1">
      <c r="A168" s="50"/>
      <c r="B168" s="51" t="s">
        <v>21</v>
      </c>
      <c r="C168" s="51">
        <v>992</v>
      </c>
      <c r="D168" s="52" t="s">
        <v>19</v>
      </c>
      <c r="E168" s="52" t="s">
        <v>17</v>
      </c>
      <c r="F168" s="52" t="s">
        <v>86</v>
      </c>
      <c r="G168" s="52" t="s">
        <v>22</v>
      </c>
      <c r="H168" s="84">
        <f>700000+100000-49772-100000-431378-172100-46750</f>
        <v>0</v>
      </c>
      <c r="I168" s="31"/>
      <c r="J168" s="31"/>
    </row>
    <row r="169" spans="1:10" s="28" customFormat="1" ht="54" hidden="1">
      <c r="A169" s="50"/>
      <c r="B169" s="51" t="s">
        <v>218</v>
      </c>
      <c r="C169" s="51">
        <v>992</v>
      </c>
      <c r="D169" s="52" t="s">
        <v>19</v>
      </c>
      <c r="E169" s="52" t="s">
        <v>17</v>
      </c>
      <c r="F169" s="52" t="s">
        <v>275</v>
      </c>
      <c r="G169" s="52" t="s">
        <v>217</v>
      </c>
      <c r="H169" s="84">
        <v>0</v>
      </c>
      <c r="I169" s="31"/>
      <c r="J169" s="31"/>
    </row>
    <row r="170" spans="1:10" s="28" customFormat="1" ht="34.5" customHeight="1">
      <c r="A170" s="50"/>
      <c r="B170" s="94" t="s">
        <v>276</v>
      </c>
      <c r="C170" s="51">
        <v>992</v>
      </c>
      <c r="D170" s="52" t="s">
        <v>19</v>
      </c>
      <c r="E170" s="52" t="s">
        <v>17</v>
      </c>
      <c r="F170" s="52" t="s">
        <v>275</v>
      </c>
      <c r="G170" s="52"/>
      <c r="H170" s="84">
        <f>H171+H172</f>
        <v>45000</v>
      </c>
      <c r="I170" s="31"/>
      <c r="J170" s="31"/>
    </row>
    <row r="171" spans="1:10" s="28" customFormat="1" ht="54">
      <c r="A171" s="50"/>
      <c r="B171" s="51" t="s">
        <v>218</v>
      </c>
      <c r="C171" s="51">
        <v>992</v>
      </c>
      <c r="D171" s="52" t="s">
        <v>19</v>
      </c>
      <c r="E171" s="52" t="s">
        <v>17</v>
      </c>
      <c r="F171" s="52" t="s">
        <v>275</v>
      </c>
      <c r="G171" s="52" t="s">
        <v>217</v>
      </c>
      <c r="H171" s="84">
        <f>70000-25000</f>
        <v>45000</v>
      </c>
      <c r="I171" s="31"/>
      <c r="J171" s="31"/>
    </row>
    <row r="172" spans="1:10" s="28" customFormat="1" ht="21" customHeight="1" hidden="1">
      <c r="A172" s="50"/>
      <c r="B172" s="94" t="s">
        <v>43</v>
      </c>
      <c r="C172" s="51">
        <v>992</v>
      </c>
      <c r="D172" s="52" t="s">
        <v>19</v>
      </c>
      <c r="E172" s="52" t="s">
        <v>17</v>
      </c>
      <c r="F172" s="52" t="s">
        <v>277</v>
      </c>
      <c r="G172" s="52" t="s">
        <v>265</v>
      </c>
      <c r="H172" s="84">
        <v>0</v>
      </c>
      <c r="I172" s="31"/>
      <c r="J172" s="31"/>
    </row>
    <row r="173" spans="1:10" s="28" customFormat="1" ht="18">
      <c r="A173" s="54"/>
      <c r="B173" s="51" t="s">
        <v>45</v>
      </c>
      <c r="C173" s="51">
        <v>992</v>
      </c>
      <c r="D173" s="52" t="s">
        <v>19</v>
      </c>
      <c r="E173" s="52" t="s">
        <v>31</v>
      </c>
      <c r="F173" s="52"/>
      <c r="G173" s="52"/>
      <c r="H173" s="84">
        <f>H179</f>
        <v>1213320.73</v>
      </c>
      <c r="I173" s="55"/>
      <c r="J173" s="55"/>
    </row>
    <row r="174" spans="1:10" s="28" customFormat="1" ht="18" hidden="1">
      <c r="A174" s="50"/>
      <c r="B174" s="51" t="s">
        <v>77</v>
      </c>
      <c r="C174" s="51">
        <v>992</v>
      </c>
      <c r="D174" s="52" t="s">
        <v>19</v>
      </c>
      <c r="E174" s="52" t="s">
        <v>31</v>
      </c>
      <c r="F174" s="52" t="s">
        <v>78</v>
      </c>
      <c r="G174" s="52"/>
      <c r="H174" s="84">
        <f>H175</f>
        <v>0</v>
      </c>
      <c r="I174" s="31"/>
      <c r="J174" s="31"/>
    </row>
    <row r="175" spans="1:10" s="28" customFormat="1" ht="54" hidden="1">
      <c r="A175" s="50"/>
      <c r="B175" s="51" t="s">
        <v>87</v>
      </c>
      <c r="C175" s="51">
        <v>992</v>
      </c>
      <c r="D175" s="52" t="s">
        <v>19</v>
      </c>
      <c r="E175" s="52" t="s">
        <v>31</v>
      </c>
      <c r="F175" s="52" t="s">
        <v>88</v>
      </c>
      <c r="G175" s="52"/>
      <c r="H175" s="84">
        <f>H176+H177</f>
        <v>0</v>
      </c>
      <c r="I175" s="31"/>
      <c r="J175" s="31"/>
    </row>
    <row r="176" spans="1:10" s="28" customFormat="1" ht="18" hidden="1">
      <c r="A176" s="50"/>
      <c r="B176" s="51" t="s">
        <v>43</v>
      </c>
      <c r="C176" s="51">
        <v>992</v>
      </c>
      <c r="D176" s="52" t="s">
        <v>19</v>
      </c>
      <c r="E176" s="52" t="s">
        <v>31</v>
      </c>
      <c r="F176" s="52" t="s">
        <v>88</v>
      </c>
      <c r="G176" s="52" t="s">
        <v>40</v>
      </c>
      <c r="H176" s="84"/>
      <c r="I176" s="31"/>
      <c r="J176" s="31"/>
    </row>
    <row r="177" spans="1:10" s="28" customFormat="1" ht="18" hidden="1">
      <c r="A177" s="50"/>
      <c r="B177" s="51" t="s">
        <v>21</v>
      </c>
      <c r="C177" s="51">
        <v>992</v>
      </c>
      <c r="D177" s="52" t="s">
        <v>19</v>
      </c>
      <c r="E177" s="52" t="s">
        <v>31</v>
      </c>
      <c r="F177" s="52" t="s">
        <v>88</v>
      </c>
      <c r="G177" s="52" t="s">
        <v>22</v>
      </c>
      <c r="H177" s="84"/>
      <c r="I177" s="31"/>
      <c r="J177" s="31"/>
    </row>
    <row r="178" spans="1:10" s="65" customFormat="1" ht="36">
      <c r="A178" s="63"/>
      <c r="B178" s="85" t="s">
        <v>272</v>
      </c>
      <c r="C178" s="85">
        <v>992</v>
      </c>
      <c r="D178" s="86" t="s">
        <v>19</v>
      </c>
      <c r="E178" s="86" t="s">
        <v>31</v>
      </c>
      <c r="F178" s="86" t="s">
        <v>271</v>
      </c>
      <c r="G178" s="86"/>
      <c r="H178" s="84">
        <f>H179</f>
        <v>1213320.73</v>
      </c>
      <c r="I178" s="64"/>
      <c r="J178" s="64"/>
    </row>
    <row r="179" spans="1:10" s="28" customFormat="1" ht="36">
      <c r="A179" s="50"/>
      <c r="B179" s="51" t="s">
        <v>279</v>
      </c>
      <c r="C179" s="51">
        <v>992</v>
      </c>
      <c r="D179" s="52" t="s">
        <v>19</v>
      </c>
      <c r="E179" s="52" t="s">
        <v>31</v>
      </c>
      <c r="F179" s="52" t="s">
        <v>278</v>
      </c>
      <c r="G179" s="52"/>
      <c r="H179" s="84">
        <f>H180+H183+H185+H189+H199+H187</f>
        <v>1213320.73</v>
      </c>
      <c r="I179" s="31"/>
      <c r="J179" s="31"/>
    </row>
    <row r="180" spans="1:10" s="28" customFormat="1" ht="42" customHeight="1">
      <c r="A180" s="50"/>
      <c r="B180" s="93" t="s">
        <v>281</v>
      </c>
      <c r="C180" s="51">
        <v>992</v>
      </c>
      <c r="D180" s="52" t="s">
        <v>19</v>
      </c>
      <c r="E180" s="52" t="s">
        <v>31</v>
      </c>
      <c r="F180" s="52" t="s">
        <v>280</v>
      </c>
      <c r="G180" s="52"/>
      <c r="H180" s="84">
        <f>H181+H182</f>
        <v>350000</v>
      </c>
      <c r="I180" s="31"/>
      <c r="J180" s="31"/>
    </row>
    <row r="181" spans="1:10" s="28" customFormat="1" ht="54">
      <c r="A181" s="50"/>
      <c r="B181" s="51" t="s">
        <v>218</v>
      </c>
      <c r="C181" s="51">
        <v>992</v>
      </c>
      <c r="D181" s="52" t="s">
        <v>19</v>
      </c>
      <c r="E181" s="52" t="s">
        <v>31</v>
      </c>
      <c r="F181" s="52" t="s">
        <v>280</v>
      </c>
      <c r="G181" s="52" t="s">
        <v>217</v>
      </c>
      <c r="H181" s="84">
        <v>350000</v>
      </c>
      <c r="I181" s="31"/>
      <c r="J181" s="31"/>
    </row>
    <row r="182" spans="1:10" s="28" customFormat="1" ht="21" customHeight="1" hidden="1">
      <c r="A182" s="50"/>
      <c r="B182" s="94" t="s">
        <v>43</v>
      </c>
      <c r="C182" s="51">
        <v>992</v>
      </c>
      <c r="D182" s="52" t="s">
        <v>19</v>
      </c>
      <c r="E182" s="52" t="s">
        <v>31</v>
      </c>
      <c r="F182" s="52" t="s">
        <v>280</v>
      </c>
      <c r="G182" s="52" t="s">
        <v>265</v>
      </c>
      <c r="H182" s="84">
        <v>0</v>
      </c>
      <c r="I182" s="31"/>
      <c r="J182" s="31"/>
    </row>
    <row r="183" spans="1:10" s="28" customFormat="1" ht="36" hidden="1">
      <c r="A183" s="50"/>
      <c r="B183" s="51" t="s">
        <v>283</v>
      </c>
      <c r="C183" s="51">
        <v>992</v>
      </c>
      <c r="D183" s="52" t="s">
        <v>19</v>
      </c>
      <c r="E183" s="52" t="s">
        <v>31</v>
      </c>
      <c r="F183" s="52" t="s">
        <v>282</v>
      </c>
      <c r="G183" s="52"/>
      <c r="H183" s="84">
        <f>H184</f>
        <v>0</v>
      </c>
      <c r="I183" s="31"/>
      <c r="J183" s="31"/>
    </row>
    <row r="184" spans="1:10" s="28" customFormat="1" ht="54" hidden="1">
      <c r="A184" s="50"/>
      <c r="B184" s="51" t="s">
        <v>218</v>
      </c>
      <c r="C184" s="51">
        <v>992</v>
      </c>
      <c r="D184" s="52" t="s">
        <v>19</v>
      </c>
      <c r="E184" s="52" t="s">
        <v>31</v>
      </c>
      <c r="F184" s="52" t="s">
        <v>282</v>
      </c>
      <c r="G184" s="52" t="s">
        <v>217</v>
      </c>
      <c r="H184" s="84">
        <v>0</v>
      </c>
      <c r="I184" s="31"/>
      <c r="J184" s="31"/>
    </row>
    <row r="185" spans="1:10" s="28" customFormat="1" ht="36">
      <c r="A185" s="50"/>
      <c r="B185" s="51" t="s">
        <v>146</v>
      </c>
      <c r="C185" s="51">
        <v>992</v>
      </c>
      <c r="D185" s="52" t="s">
        <v>19</v>
      </c>
      <c r="E185" s="52" t="s">
        <v>31</v>
      </c>
      <c r="F185" s="52" t="s">
        <v>284</v>
      </c>
      <c r="G185" s="52"/>
      <c r="H185" s="84">
        <f>H186</f>
        <v>150000</v>
      </c>
      <c r="I185" s="31"/>
      <c r="J185" s="31"/>
    </row>
    <row r="186" spans="1:10" s="28" customFormat="1" ht="54">
      <c r="A186" s="50"/>
      <c r="B186" s="51" t="s">
        <v>218</v>
      </c>
      <c r="C186" s="51">
        <v>992</v>
      </c>
      <c r="D186" s="52" t="s">
        <v>19</v>
      </c>
      <c r="E186" s="52" t="s">
        <v>31</v>
      </c>
      <c r="F186" s="52" t="s">
        <v>284</v>
      </c>
      <c r="G186" s="52" t="s">
        <v>217</v>
      </c>
      <c r="H186" s="84">
        <f>50000+100000</f>
        <v>150000</v>
      </c>
      <c r="I186" s="31"/>
      <c r="J186" s="31"/>
    </row>
    <row r="187" spans="1:10" s="28" customFormat="1" ht="72">
      <c r="A187" s="50"/>
      <c r="B187" s="51" t="s">
        <v>155</v>
      </c>
      <c r="C187" s="51">
        <v>992</v>
      </c>
      <c r="D187" s="52" t="s">
        <v>19</v>
      </c>
      <c r="E187" s="52" t="s">
        <v>31</v>
      </c>
      <c r="F187" s="52" t="s">
        <v>434</v>
      </c>
      <c r="G187" s="52"/>
      <c r="H187" s="84">
        <f>H188</f>
        <v>500000</v>
      </c>
      <c r="I187" s="31"/>
      <c r="J187" s="31"/>
    </row>
    <row r="188" spans="1:10" s="28" customFormat="1" ht="57.75" customHeight="1">
      <c r="A188" s="50"/>
      <c r="B188" s="51" t="s">
        <v>218</v>
      </c>
      <c r="C188" s="51">
        <v>992</v>
      </c>
      <c r="D188" s="52" t="s">
        <v>19</v>
      </c>
      <c r="E188" s="52" t="s">
        <v>31</v>
      </c>
      <c r="F188" s="52" t="s">
        <v>434</v>
      </c>
      <c r="G188" s="52" t="s">
        <v>217</v>
      </c>
      <c r="H188" s="84">
        <v>500000</v>
      </c>
      <c r="I188" s="31"/>
      <c r="J188" s="31"/>
    </row>
    <row r="189" spans="1:10" s="28" customFormat="1" ht="54">
      <c r="A189" s="50"/>
      <c r="B189" s="51" t="s">
        <v>91</v>
      </c>
      <c r="C189" s="51">
        <v>992</v>
      </c>
      <c r="D189" s="52" t="s">
        <v>19</v>
      </c>
      <c r="E189" s="52" t="s">
        <v>31</v>
      </c>
      <c r="F189" s="52" t="s">
        <v>285</v>
      </c>
      <c r="G189" s="52"/>
      <c r="H189" s="84">
        <f>H197+H198</f>
        <v>213320.73</v>
      </c>
      <c r="I189" s="31"/>
      <c r="J189" s="31"/>
    </row>
    <row r="190" spans="1:10" s="28" customFormat="1" ht="18" hidden="1">
      <c r="A190" s="50"/>
      <c r="B190" s="51" t="s">
        <v>21</v>
      </c>
      <c r="C190" s="51">
        <v>992</v>
      </c>
      <c r="D190" s="52" t="s">
        <v>19</v>
      </c>
      <c r="E190" s="52" t="s">
        <v>31</v>
      </c>
      <c r="F190" s="52" t="s">
        <v>89</v>
      </c>
      <c r="G190" s="52" t="s">
        <v>22</v>
      </c>
      <c r="H190" s="84">
        <v>0</v>
      </c>
      <c r="I190" s="31"/>
      <c r="J190" s="31"/>
    </row>
    <row r="191" spans="1:10" s="28" customFormat="1" ht="18" hidden="1">
      <c r="A191" s="50"/>
      <c r="B191" s="51" t="s">
        <v>128</v>
      </c>
      <c r="C191" s="51">
        <v>992</v>
      </c>
      <c r="D191" s="52" t="s">
        <v>19</v>
      </c>
      <c r="E191" s="52" t="s">
        <v>31</v>
      </c>
      <c r="F191" s="52" t="s">
        <v>129</v>
      </c>
      <c r="G191" s="52"/>
      <c r="H191" s="84">
        <f>H192</f>
        <v>0</v>
      </c>
      <c r="I191" s="31"/>
      <c r="J191" s="31"/>
    </row>
    <row r="192" spans="1:10" s="28" customFormat="1" ht="36" hidden="1">
      <c r="A192" s="50"/>
      <c r="B192" s="51" t="s">
        <v>201</v>
      </c>
      <c r="C192" s="51">
        <v>992</v>
      </c>
      <c r="D192" s="52" t="s">
        <v>19</v>
      </c>
      <c r="E192" s="52" t="s">
        <v>31</v>
      </c>
      <c r="F192" s="52" t="s">
        <v>90</v>
      </c>
      <c r="G192" s="52" t="s">
        <v>0</v>
      </c>
      <c r="H192" s="84"/>
      <c r="I192" s="31"/>
      <c r="J192" s="31"/>
    </row>
    <row r="193" spans="1:10" s="28" customFormat="1" ht="54" customHeight="1" hidden="1">
      <c r="A193" s="50"/>
      <c r="B193" s="51" t="s">
        <v>91</v>
      </c>
      <c r="C193" s="51">
        <v>992</v>
      </c>
      <c r="D193" s="52" t="s">
        <v>19</v>
      </c>
      <c r="E193" s="52" t="s">
        <v>31</v>
      </c>
      <c r="F193" s="52" t="s">
        <v>92</v>
      </c>
      <c r="G193" s="52"/>
      <c r="H193" s="84">
        <f>H194</f>
        <v>0</v>
      </c>
      <c r="I193" s="31"/>
      <c r="J193" s="31"/>
    </row>
    <row r="194" spans="1:10" s="28" customFormat="1" ht="32.25" customHeight="1" hidden="1">
      <c r="A194" s="50"/>
      <c r="B194" s="51" t="s">
        <v>21</v>
      </c>
      <c r="C194" s="51">
        <v>992</v>
      </c>
      <c r="D194" s="52" t="s">
        <v>19</v>
      </c>
      <c r="E194" s="52" t="s">
        <v>31</v>
      </c>
      <c r="F194" s="52" t="s">
        <v>92</v>
      </c>
      <c r="G194" s="52" t="s">
        <v>22</v>
      </c>
      <c r="H194" s="84">
        <v>0</v>
      </c>
      <c r="I194" s="31"/>
      <c r="J194" s="31"/>
    </row>
    <row r="195" spans="1:10" s="28" customFormat="1" ht="64.5" customHeight="1" hidden="1">
      <c r="A195" s="50"/>
      <c r="B195" s="51" t="s">
        <v>93</v>
      </c>
      <c r="C195" s="51">
        <v>992</v>
      </c>
      <c r="D195" s="52" t="s">
        <v>19</v>
      </c>
      <c r="E195" s="52" t="s">
        <v>31</v>
      </c>
      <c r="F195" s="52" t="s">
        <v>94</v>
      </c>
      <c r="G195" s="52"/>
      <c r="H195" s="84">
        <f>H196</f>
        <v>0</v>
      </c>
      <c r="I195" s="31"/>
      <c r="J195" s="31"/>
    </row>
    <row r="196" spans="1:10" s="28" customFormat="1" ht="18.75" customHeight="1" hidden="1">
      <c r="A196" s="50"/>
      <c r="B196" s="51" t="s">
        <v>21</v>
      </c>
      <c r="C196" s="51">
        <v>992</v>
      </c>
      <c r="D196" s="52" t="s">
        <v>19</v>
      </c>
      <c r="E196" s="52" t="s">
        <v>31</v>
      </c>
      <c r="F196" s="52" t="s">
        <v>94</v>
      </c>
      <c r="G196" s="52" t="s">
        <v>22</v>
      </c>
      <c r="H196" s="84"/>
      <c r="I196" s="31"/>
      <c r="J196" s="31"/>
    </row>
    <row r="197" spans="1:10" s="28" customFormat="1" ht="54">
      <c r="A197" s="50"/>
      <c r="B197" s="51" t="s">
        <v>218</v>
      </c>
      <c r="C197" s="51">
        <v>992</v>
      </c>
      <c r="D197" s="52" t="s">
        <v>19</v>
      </c>
      <c r="E197" s="52" t="s">
        <v>31</v>
      </c>
      <c r="F197" s="52" t="s">
        <v>285</v>
      </c>
      <c r="G197" s="52" t="s">
        <v>217</v>
      </c>
      <c r="H197" s="84">
        <f>200000+13320.73</f>
        <v>213320.73</v>
      </c>
      <c r="I197" s="31"/>
      <c r="J197" s="31"/>
    </row>
    <row r="198" spans="1:10" s="28" customFormat="1" ht="21" customHeight="1" hidden="1">
      <c r="A198" s="50"/>
      <c r="B198" s="94" t="s">
        <v>43</v>
      </c>
      <c r="C198" s="51">
        <v>992</v>
      </c>
      <c r="D198" s="52" t="s">
        <v>19</v>
      </c>
      <c r="E198" s="52" t="s">
        <v>31</v>
      </c>
      <c r="F198" s="52" t="s">
        <v>285</v>
      </c>
      <c r="G198" s="52" t="s">
        <v>265</v>
      </c>
      <c r="H198" s="84">
        <v>0</v>
      </c>
      <c r="I198" s="31"/>
      <c r="J198" s="31"/>
    </row>
    <row r="199" spans="1:10" s="28" customFormat="1" ht="18.75" customHeight="1" hidden="1">
      <c r="A199" s="50"/>
      <c r="B199" s="51" t="s">
        <v>128</v>
      </c>
      <c r="C199" s="51">
        <v>992</v>
      </c>
      <c r="D199" s="52" t="s">
        <v>19</v>
      </c>
      <c r="E199" s="52" t="s">
        <v>31</v>
      </c>
      <c r="F199" s="52" t="s">
        <v>286</v>
      </c>
      <c r="G199" s="52"/>
      <c r="H199" s="84">
        <f>H200</f>
        <v>0</v>
      </c>
      <c r="I199" s="31"/>
      <c r="J199" s="31"/>
    </row>
    <row r="200" spans="1:10" s="28" customFormat="1" ht="54" hidden="1">
      <c r="A200" s="50"/>
      <c r="B200" s="51" t="s">
        <v>218</v>
      </c>
      <c r="C200" s="51">
        <v>992</v>
      </c>
      <c r="D200" s="52" t="s">
        <v>19</v>
      </c>
      <c r="E200" s="52" t="s">
        <v>31</v>
      </c>
      <c r="F200" s="52" t="s">
        <v>286</v>
      </c>
      <c r="G200" s="52" t="s">
        <v>217</v>
      </c>
      <c r="H200" s="84">
        <v>0</v>
      </c>
      <c r="I200" s="31"/>
      <c r="J200" s="31"/>
    </row>
    <row r="201" spans="1:10" s="28" customFormat="1" ht="54.75" customHeight="1" hidden="1">
      <c r="A201" s="50"/>
      <c r="B201" s="93" t="s">
        <v>160</v>
      </c>
      <c r="C201" s="51">
        <v>992</v>
      </c>
      <c r="D201" s="52" t="s">
        <v>19</v>
      </c>
      <c r="E201" s="52" t="s">
        <v>31</v>
      </c>
      <c r="F201" s="52" t="s">
        <v>96</v>
      </c>
      <c r="G201" s="52" t="s">
        <v>159</v>
      </c>
      <c r="H201" s="84">
        <v>0</v>
      </c>
      <c r="I201" s="31"/>
      <c r="J201" s="31"/>
    </row>
    <row r="202" spans="1:10" s="28" customFormat="1" ht="77.25" customHeight="1" hidden="1">
      <c r="A202" s="50"/>
      <c r="B202" s="51" t="s">
        <v>155</v>
      </c>
      <c r="C202" s="51">
        <v>992</v>
      </c>
      <c r="D202" s="52" t="s">
        <v>19</v>
      </c>
      <c r="E202" s="52" t="s">
        <v>31</v>
      </c>
      <c r="F202" s="52" t="s">
        <v>156</v>
      </c>
      <c r="G202" s="52"/>
      <c r="H202" s="84">
        <f>H203</f>
        <v>0</v>
      </c>
      <c r="I202" s="51"/>
      <c r="J202" s="31"/>
    </row>
    <row r="203" spans="1:10" s="28" customFormat="1" ht="77.25" customHeight="1" hidden="1">
      <c r="A203" s="50"/>
      <c r="B203" s="51" t="s">
        <v>155</v>
      </c>
      <c r="C203" s="51">
        <v>992</v>
      </c>
      <c r="D203" s="52" t="s">
        <v>19</v>
      </c>
      <c r="E203" s="52" t="s">
        <v>31</v>
      </c>
      <c r="F203" s="52" t="s">
        <v>154</v>
      </c>
      <c r="G203" s="52"/>
      <c r="H203" s="84">
        <f>H204</f>
        <v>0</v>
      </c>
      <c r="I203" s="31"/>
      <c r="J203" s="31"/>
    </row>
    <row r="204" spans="1:10" s="28" customFormat="1" ht="18" hidden="1">
      <c r="A204" s="50"/>
      <c r="B204" s="51" t="s">
        <v>21</v>
      </c>
      <c r="C204" s="51">
        <v>992</v>
      </c>
      <c r="D204" s="52" t="s">
        <v>19</v>
      </c>
      <c r="E204" s="52" t="s">
        <v>31</v>
      </c>
      <c r="F204" s="52" t="s">
        <v>154</v>
      </c>
      <c r="G204" s="52" t="s">
        <v>22</v>
      </c>
      <c r="H204" s="84">
        <v>0</v>
      </c>
      <c r="I204" s="31"/>
      <c r="J204" s="31"/>
    </row>
    <row r="205" spans="1:10" s="28" customFormat="1" ht="17.25">
      <c r="A205" s="50" t="s">
        <v>438</v>
      </c>
      <c r="B205" s="77" t="s">
        <v>46</v>
      </c>
      <c r="C205" s="77">
        <v>992</v>
      </c>
      <c r="D205" s="88" t="s">
        <v>20</v>
      </c>
      <c r="E205" s="88" t="s">
        <v>1</v>
      </c>
      <c r="F205" s="88"/>
      <c r="G205" s="88"/>
      <c r="H205" s="80">
        <f>H206</f>
        <v>10000</v>
      </c>
      <c r="I205" s="31"/>
      <c r="J205" s="31"/>
    </row>
    <row r="206" spans="1:10" s="28" customFormat="1" ht="34.5" customHeight="1">
      <c r="A206" s="56"/>
      <c r="B206" s="51" t="s">
        <v>47</v>
      </c>
      <c r="C206" s="51">
        <v>992</v>
      </c>
      <c r="D206" s="52" t="s">
        <v>20</v>
      </c>
      <c r="E206" s="52" t="s">
        <v>20</v>
      </c>
      <c r="F206" s="52"/>
      <c r="G206" s="52"/>
      <c r="H206" s="84">
        <f>H208+H211</f>
        <v>10000</v>
      </c>
      <c r="I206" s="55"/>
      <c r="J206" s="55"/>
    </row>
    <row r="207" spans="1:10" s="28" customFormat="1" ht="54">
      <c r="A207" s="56"/>
      <c r="B207" s="51" t="s">
        <v>288</v>
      </c>
      <c r="C207" s="51">
        <v>992</v>
      </c>
      <c r="D207" s="52" t="s">
        <v>20</v>
      </c>
      <c r="E207" s="52" t="s">
        <v>20</v>
      </c>
      <c r="F207" s="52" t="s">
        <v>287</v>
      </c>
      <c r="G207" s="52"/>
      <c r="H207" s="84">
        <f>H208</f>
        <v>10000</v>
      </c>
      <c r="I207" s="55"/>
      <c r="J207" s="55"/>
    </row>
    <row r="208" spans="1:10" s="28" customFormat="1" ht="35.25" customHeight="1">
      <c r="A208" s="50"/>
      <c r="B208" s="51" t="s">
        <v>290</v>
      </c>
      <c r="C208" s="51">
        <v>992</v>
      </c>
      <c r="D208" s="52" t="s">
        <v>20</v>
      </c>
      <c r="E208" s="52" t="s">
        <v>20</v>
      </c>
      <c r="F208" s="52" t="s">
        <v>289</v>
      </c>
      <c r="G208" s="52"/>
      <c r="H208" s="84">
        <f>H209</f>
        <v>10000</v>
      </c>
      <c r="I208" s="31"/>
      <c r="J208" s="31"/>
    </row>
    <row r="209" spans="1:10" s="28" customFormat="1" ht="36.75" customHeight="1">
      <c r="A209" s="50"/>
      <c r="B209" s="51" t="s">
        <v>97</v>
      </c>
      <c r="C209" s="51">
        <v>992</v>
      </c>
      <c r="D209" s="52" t="s">
        <v>20</v>
      </c>
      <c r="E209" s="52" t="s">
        <v>20</v>
      </c>
      <c r="F209" s="52" t="s">
        <v>291</v>
      </c>
      <c r="G209" s="52"/>
      <c r="H209" s="84">
        <f>H210</f>
        <v>10000</v>
      </c>
      <c r="I209" s="31"/>
      <c r="J209" s="31"/>
    </row>
    <row r="210" spans="1:10" s="28" customFormat="1" ht="54">
      <c r="A210" s="50"/>
      <c r="B210" s="51" t="s">
        <v>218</v>
      </c>
      <c r="C210" s="51">
        <v>992</v>
      </c>
      <c r="D210" s="52" t="s">
        <v>20</v>
      </c>
      <c r="E210" s="52" t="s">
        <v>20</v>
      </c>
      <c r="F210" s="52" t="s">
        <v>291</v>
      </c>
      <c r="G210" s="52" t="s">
        <v>217</v>
      </c>
      <c r="H210" s="84">
        <v>10000</v>
      </c>
      <c r="I210" s="31"/>
      <c r="J210" s="31"/>
    </row>
    <row r="211" spans="1:10" s="28" customFormat="1" ht="18" customHeight="1" hidden="1">
      <c r="A211" s="50"/>
      <c r="B211" s="51" t="s">
        <v>130</v>
      </c>
      <c r="C211" s="51">
        <v>992</v>
      </c>
      <c r="D211" s="52" t="s">
        <v>20</v>
      </c>
      <c r="E211" s="52" t="s">
        <v>20</v>
      </c>
      <c r="F211" s="52" t="s">
        <v>39</v>
      </c>
      <c r="G211" s="52"/>
      <c r="H211" s="84">
        <f>H212</f>
        <v>0</v>
      </c>
      <c r="I211" s="31"/>
      <c r="J211" s="31"/>
    </row>
    <row r="212" spans="1:10" s="28" customFormat="1" ht="91.5" customHeight="1" hidden="1">
      <c r="A212" s="50"/>
      <c r="B212" s="51" t="s">
        <v>124</v>
      </c>
      <c r="C212" s="51">
        <v>992</v>
      </c>
      <c r="D212" s="52" t="s">
        <v>20</v>
      </c>
      <c r="E212" s="52" t="s">
        <v>20</v>
      </c>
      <c r="F212" s="52" t="s">
        <v>95</v>
      </c>
      <c r="G212" s="52"/>
      <c r="H212" s="84">
        <f>H213</f>
        <v>0</v>
      </c>
      <c r="I212" s="31"/>
      <c r="J212" s="31"/>
    </row>
    <row r="213" spans="1:10" s="28" customFormat="1" ht="19.5" customHeight="1" hidden="1">
      <c r="A213" s="50"/>
      <c r="B213" s="97" t="s">
        <v>52</v>
      </c>
      <c r="C213" s="51">
        <v>992</v>
      </c>
      <c r="D213" s="52" t="s">
        <v>20</v>
      </c>
      <c r="E213" s="52" t="s">
        <v>20</v>
      </c>
      <c r="F213" s="52" t="s">
        <v>95</v>
      </c>
      <c r="G213" s="98" t="s">
        <v>53</v>
      </c>
      <c r="H213" s="84">
        <v>0</v>
      </c>
      <c r="I213" s="31"/>
      <c r="J213" s="31"/>
    </row>
    <row r="214" spans="1:10" s="28" customFormat="1" ht="17.25">
      <c r="A214" s="49" t="s">
        <v>439</v>
      </c>
      <c r="B214" s="77" t="s">
        <v>98</v>
      </c>
      <c r="C214" s="77">
        <v>992</v>
      </c>
      <c r="D214" s="88" t="s">
        <v>48</v>
      </c>
      <c r="E214" s="88" t="s">
        <v>1</v>
      </c>
      <c r="F214" s="88"/>
      <c r="G214" s="88"/>
      <c r="H214" s="80">
        <f>H215+H238</f>
        <v>5726057</v>
      </c>
      <c r="I214" s="31"/>
      <c r="J214" s="31"/>
    </row>
    <row r="215" spans="1:10" s="28" customFormat="1" ht="18">
      <c r="A215" s="54"/>
      <c r="B215" s="51" t="s">
        <v>49</v>
      </c>
      <c r="C215" s="51">
        <v>992</v>
      </c>
      <c r="D215" s="52" t="s">
        <v>48</v>
      </c>
      <c r="E215" s="52" t="s">
        <v>15</v>
      </c>
      <c r="F215" s="52"/>
      <c r="G215" s="51"/>
      <c r="H215" s="84">
        <f>H216</f>
        <v>5626057</v>
      </c>
      <c r="I215" s="55"/>
      <c r="J215" s="55"/>
    </row>
    <row r="216" spans="1:10" s="28" customFormat="1" ht="56.25" customHeight="1">
      <c r="A216" s="54"/>
      <c r="B216" s="51" t="s">
        <v>293</v>
      </c>
      <c r="C216" s="51">
        <v>992</v>
      </c>
      <c r="D216" s="52" t="s">
        <v>48</v>
      </c>
      <c r="E216" s="52" t="s">
        <v>15</v>
      </c>
      <c r="F216" s="52" t="s">
        <v>292</v>
      </c>
      <c r="G216" s="52"/>
      <c r="H216" s="84">
        <f>H219+H226+H233</f>
        <v>5626057</v>
      </c>
      <c r="I216" s="55"/>
      <c r="J216" s="55"/>
    </row>
    <row r="217" spans="1:10" s="28" customFormat="1" ht="70.5" customHeight="1" hidden="1">
      <c r="A217" s="50"/>
      <c r="B217" s="99" t="s">
        <v>167</v>
      </c>
      <c r="C217" s="51">
        <v>992</v>
      </c>
      <c r="D217" s="52" t="s">
        <v>48</v>
      </c>
      <c r="E217" s="52" t="s">
        <v>15</v>
      </c>
      <c r="F217" s="52" t="s">
        <v>168</v>
      </c>
      <c r="G217" s="52"/>
      <c r="H217" s="84">
        <f>H218</f>
        <v>0</v>
      </c>
      <c r="I217" s="31"/>
      <c r="J217" s="31"/>
    </row>
    <row r="218" spans="1:10" s="28" customFormat="1" ht="42" customHeight="1" hidden="1">
      <c r="A218" s="50"/>
      <c r="B218" s="51" t="s">
        <v>140</v>
      </c>
      <c r="C218" s="51">
        <v>992</v>
      </c>
      <c r="D218" s="52" t="s">
        <v>48</v>
      </c>
      <c r="E218" s="52" t="s">
        <v>15</v>
      </c>
      <c r="F218" s="52" t="s">
        <v>168</v>
      </c>
      <c r="G218" s="52" t="s">
        <v>139</v>
      </c>
      <c r="H218" s="84">
        <v>0</v>
      </c>
      <c r="I218" s="31"/>
      <c r="J218" s="31"/>
    </row>
    <row r="219" spans="1:10" s="28" customFormat="1" ht="22.5" customHeight="1">
      <c r="A219" s="50"/>
      <c r="B219" s="51" t="s">
        <v>295</v>
      </c>
      <c r="C219" s="51">
        <v>992</v>
      </c>
      <c r="D219" s="52" t="s">
        <v>48</v>
      </c>
      <c r="E219" s="52" t="s">
        <v>15</v>
      </c>
      <c r="F219" s="52" t="s">
        <v>294</v>
      </c>
      <c r="G219" s="52"/>
      <c r="H219" s="84">
        <f>H220+H224</f>
        <v>4512790</v>
      </c>
      <c r="I219" s="31"/>
      <c r="J219" s="31"/>
    </row>
    <row r="220" spans="1:10" s="28" customFormat="1" ht="54">
      <c r="A220" s="50"/>
      <c r="B220" s="51" t="s">
        <v>298</v>
      </c>
      <c r="C220" s="51">
        <v>992</v>
      </c>
      <c r="D220" s="52" t="s">
        <v>48</v>
      </c>
      <c r="E220" s="52" t="s">
        <v>15</v>
      </c>
      <c r="F220" s="52" t="s">
        <v>297</v>
      </c>
      <c r="G220" s="52"/>
      <c r="H220" s="84">
        <f>H221</f>
        <v>4512790</v>
      </c>
      <c r="I220" s="31"/>
      <c r="J220" s="31"/>
    </row>
    <row r="221" spans="1:10" s="28" customFormat="1" ht="38.25" customHeight="1">
      <c r="A221" s="50"/>
      <c r="B221" s="51" t="s">
        <v>299</v>
      </c>
      <c r="C221" s="51">
        <v>992</v>
      </c>
      <c r="D221" s="52" t="s">
        <v>48</v>
      </c>
      <c r="E221" s="52" t="s">
        <v>15</v>
      </c>
      <c r="F221" s="52" t="s">
        <v>297</v>
      </c>
      <c r="G221" s="52" t="s">
        <v>296</v>
      </c>
      <c r="H221" s="84">
        <f>3203642-50000+733305+558000+38595+29248</f>
        <v>4512790</v>
      </c>
      <c r="I221" s="31"/>
      <c r="J221" s="31"/>
    </row>
    <row r="222" spans="1:10" s="28" customFormat="1" ht="18" hidden="1">
      <c r="A222" s="50"/>
      <c r="B222" s="51" t="s">
        <v>150</v>
      </c>
      <c r="C222" s="51">
        <v>992</v>
      </c>
      <c r="D222" s="52" t="s">
        <v>48</v>
      </c>
      <c r="E222" s="52" t="s">
        <v>15</v>
      </c>
      <c r="F222" s="52" t="s">
        <v>151</v>
      </c>
      <c r="G222" s="52"/>
      <c r="H222" s="84">
        <f>H223</f>
        <v>0</v>
      </c>
      <c r="I222" s="31"/>
      <c r="J222" s="31"/>
    </row>
    <row r="223" spans="1:10" s="28" customFormat="1" ht="36" hidden="1">
      <c r="A223" s="50"/>
      <c r="B223" s="51" t="s">
        <v>140</v>
      </c>
      <c r="C223" s="51">
        <v>992</v>
      </c>
      <c r="D223" s="52" t="s">
        <v>48</v>
      </c>
      <c r="E223" s="52" t="s">
        <v>15</v>
      </c>
      <c r="F223" s="52" t="s">
        <v>151</v>
      </c>
      <c r="G223" s="52" t="s">
        <v>139</v>
      </c>
      <c r="H223" s="84">
        <v>0</v>
      </c>
      <c r="I223" s="31"/>
      <c r="J223" s="31"/>
    </row>
    <row r="224" spans="1:10" s="28" customFormat="1" ht="36" hidden="1">
      <c r="A224" s="50"/>
      <c r="B224" s="51" t="s">
        <v>300</v>
      </c>
      <c r="C224" s="51">
        <v>992</v>
      </c>
      <c r="D224" s="52" t="s">
        <v>48</v>
      </c>
      <c r="E224" s="52" t="s">
        <v>15</v>
      </c>
      <c r="F224" s="52" t="s">
        <v>301</v>
      </c>
      <c r="G224" s="52"/>
      <c r="H224" s="84">
        <f>H225</f>
        <v>0</v>
      </c>
      <c r="I224" s="31"/>
      <c r="J224" s="31"/>
    </row>
    <row r="225" spans="1:10" s="28" customFormat="1" ht="75" customHeight="1" hidden="1">
      <c r="A225" s="50"/>
      <c r="B225" s="51" t="s">
        <v>299</v>
      </c>
      <c r="C225" s="51">
        <v>992</v>
      </c>
      <c r="D225" s="52" t="s">
        <v>48</v>
      </c>
      <c r="E225" s="52" t="s">
        <v>15</v>
      </c>
      <c r="F225" s="52" t="s">
        <v>301</v>
      </c>
      <c r="G225" s="52" t="s">
        <v>296</v>
      </c>
      <c r="H225" s="84">
        <v>0</v>
      </c>
      <c r="I225" s="31"/>
      <c r="J225" s="31"/>
    </row>
    <row r="226" spans="1:10" s="28" customFormat="1" ht="18">
      <c r="A226" s="54"/>
      <c r="B226" s="51" t="s">
        <v>303</v>
      </c>
      <c r="C226" s="51">
        <v>992</v>
      </c>
      <c r="D226" s="52" t="s">
        <v>48</v>
      </c>
      <c r="E226" s="52" t="s">
        <v>15</v>
      </c>
      <c r="F226" s="52" t="s">
        <v>302</v>
      </c>
      <c r="G226" s="52"/>
      <c r="H226" s="84">
        <f>H227+H229</f>
        <v>1113267</v>
      </c>
      <c r="I226" s="55"/>
      <c r="J226" s="55"/>
    </row>
    <row r="227" spans="1:10" s="28" customFormat="1" ht="54">
      <c r="A227" s="54"/>
      <c r="B227" s="51" t="s">
        <v>298</v>
      </c>
      <c r="C227" s="51">
        <v>992</v>
      </c>
      <c r="D227" s="52" t="s">
        <v>48</v>
      </c>
      <c r="E227" s="52" t="s">
        <v>15</v>
      </c>
      <c r="F227" s="52" t="s">
        <v>304</v>
      </c>
      <c r="G227" s="52"/>
      <c r="H227" s="84">
        <f>H228</f>
        <v>1113267</v>
      </c>
      <c r="I227" s="55"/>
      <c r="J227" s="55"/>
    </row>
    <row r="228" spans="1:10" s="28" customFormat="1" ht="76.5" customHeight="1">
      <c r="A228" s="54"/>
      <c r="B228" s="51" t="s">
        <v>299</v>
      </c>
      <c r="C228" s="51">
        <v>992</v>
      </c>
      <c r="D228" s="52" t="s">
        <v>48</v>
      </c>
      <c r="E228" s="52" t="s">
        <v>15</v>
      </c>
      <c r="F228" s="52" t="s">
        <v>304</v>
      </c>
      <c r="G228" s="52" t="s">
        <v>296</v>
      </c>
      <c r="H228" s="84">
        <f>759215-37540+19697+371895</f>
        <v>1113267</v>
      </c>
      <c r="I228" s="55"/>
      <c r="J228" s="55"/>
    </row>
    <row r="229" spans="1:10" s="28" customFormat="1" ht="36.75" customHeight="1" hidden="1">
      <c r="A229" s="50"/>
      <c r="B229" s="51" t="s">
        <v>300</v>
      </c>
      <c r="C229" s="51">
        <v>992</v>
      </c>
      <c r="D229" s="52" t="s">
        <v>48</v>
      </c>
      <c r="E229" s="52" t="s">
        <v>15</v>
      </c>
      <c r="F229" s="52" t="s">
        <v>305</v>
      </c>
      <c r="G229" s="52"/>
      <c r="H229" s="84">
        <f>H232</f>
        <v>0</v>
      </c>
      <c r="I229" s="31"/>
      <c r="J229" s="31"/>
    </row>
    <row r="230" spans="1:10" s="28" customFormat="1" ht="18" hidden="1">
      <c r="A230" s="50"/>
      <c r="B230" s="51" t="s">
        <v>153</v>
      </c>
      <c r="C230" s="51">
        <v>992</v>
      </c>
      <c r="D230" s="52" t="s">
        <v>48</v>
      </c>
      <c r="E230" s="52" t="s">
        <v>15</v>
      </c>
      <c r="F230" s="52" t="s">
        <v>152</v>
      </c>
      <c r="G230" s="52"/>
      <c r="H230" s="84">
        <f>H231</f>
        <v>0</v>
      </c>
      <c r="I230" s="31"/>
      <c r="J230" s="31"/>
    </row>
    <row r="231" spans="1:10" s="28" customFormat="1" ht="36" hidden="1">
      <c r="A231" s="50"/>
      <c r="B231" s="51" t="s">
        <v>140</v>
      </c>
      <c r="C231" s="51">
        <v>992</v>
      </c>
      <c r="D231" s="52" t="s">
        <v>48</v>
      </c>
      <c r="E231" s="52" t="s">
        <v>15</v>
      </c>
      <c r="F231" s="52" t="s">
        <v>152</v>
      </c>
      <c r="G231" s="52" t="s">
        <v>139</v>
      </c>
      <c r="H231" s="84">
        <v>0</v>
      </c>
      <c r="I231" s="31"/>
      <c r="J231" s="31"/>
    </row>
    <row r="232" spans="1:10" s="28" customFormat="1" ht="74.25" customHeight="1" hidden="1">
      <c r="A232" s="50"/>
      <c r="B232" s="51" t="s">
        <v>299</v>
      </c>
      <c r="C232" s="51">
        <v>992</v>
      </c>
      <c r="D232" s="52" t="s">
        <v>48</v>
      </c>
      <c r="E232" s="52" t="s">
        <v>15</v>
      </c>
      <c r="F232" s="52" t="s">
        <v>305</v>
      </c>
      <c r="G232" s="52" t="s">
        <v>296</v>
      </c>
      <c r="H232" s="84">
        <v>0</v>
      </c>
      <c r="I232" s="31"/>
      <c r="J232" s="31"/>
    </row>
    <row r="233" spans="1:10" s="28" customFormat="1" ht="36" hidden="1">
      <c r="A233" s="50"/>
      <c r="B233" s="51" t="s">
        <v>430</v>
      </c>
      <c r="C233" s="51">
        <v>992</v>
      </c>
      <c r="D233" s="52" t="s">
        <v>48</v>
      </c>
      <c r="E233" s="52" t="s">
        <v>15</v>
      </c>
      <c r="F233" s="52" t="s">
        <v>427</v>
      </c>
      <c r="G233" s="52"/>
      <c r="H233" s="84">
        <f>H236+H234</f>
        <v>0</v>
      </c>
      <c r="I233" s="31"/>
      <c r="J233" s="31"/>
    </row>
    <row r="234" spans="1:10" s="28" customFormat="1" ht="90" hidden="1">
      <c r="A234" s="50"/>
      <c r="B234" s="51" t="s">
        <v>431</v>
      </c>
      <c r="C234" s="51">
        <v>992</v>
      </c>
      <c r="D234" s="52" t="s">
        <v>48</v>
      </c>
      <c r="E234" s="52" t="s">
        <v>15</v>
      </c>
      <c r="F234" s="52" t="s">
        <v>432</v>
      </c>
      <c r="G234" s="52"/>
      <c r="H234" s="84">
        <f>H235</f>
        <v>0</v>
      </c>
      <c r="I234" s="31"/>
      <c r="J234" s="31"/>
    </row>
    <row r="235" spans="1:10" s="28" customFormat="1" ht="78.75" customHeight="1" hidden="1">
      <c r="A235" s="50"/>
      <c r="B235" s="51" t="s">
        <v>299</v>
      </c>
      <c r="C235" s="51">
        <v>992</v>
      </c>
      <c r="D235" s="52" t="s">
        <v>48</v>
      </c>
      <c r="E235" s="52" t="s">
        <v>15</v>
      </c>
      <c r="F235" s="52" t="s">
        <v>433</v>
      </c>
      <c r="G235" s="52" t="s">
        <v>296</v>
      </c>
      <c r="H235" s="84"/>
      <c r="I235" s="31"/>
      <c r="J235" s="31"/>
    </row>
    <row r="236" spans="1:10" s="28" customFormat="1" ht="94.5" customHeight="1" hidden="1">
      <c r="A236" s="50"/>
      <c r="B236" s="51" t="s">
        <v>431</v>
      </c>
      <c r="C236" s="51">
        <v>992</v>
      </c>
      <c r="D236" s="52" t="s">
        <v>48</v>
      </c>
      <c r="E236" s="52" t="s">
        <v>15</v>
      </c>
      <c r="F236" s="52" t="s">
        <v>428</v>
      </c>
      <c r="G236" s="52"/>
      <c r="H236" s="84">
        <f>H237</f>
        <v>0</v>
      </c>
      <c r="I236" s="31"/>
      <c r="J236" s="31"/>
    </row>
    <row r="237" spans="1:10" s="28" customFormat="1" ht="74.25" customHeight="1" hidden="1">
      <c r="A237" s="50"/>
      <c r="B237" s="51" t="s">
        <v>299</v>
      </c>
      <c r="C237" s="51">
        <v>992</v>
      </c>
      <c r="D237" s="52" t="s">
        <v>48</v>
      </c>
      <c r="E237" s="52" t="s">
        <v>15</v>
      </c>
      <c r="F237" s="52" t="s">
        <v>429</v>
      </c>
      <c r="G237" s="52" t="s">
        <v>296</v>
      </c>
      <c r="H237" s="84"/>
      <c r="I237" s="31"/>
      <c r="J237" s="31"/>
    </row>
    <row r="238" spans="1:10" s="28" customFormat="1" ht="36">
      <c r="A238" s="50"/>
      <c r="B238" s="35" t="s">
        <v>348</v>
      </c>
      <c r="C238" s="35">
        <v>992</v>
      </c>
      <c r="D238" s="36" t="s">
        <v>48</v>
      </c>
      <c r="E238" s="36" t="s">
        <v>18</v>
      </c>
      <c r="F238" s="36"/>
      <c r="G238" s="35"/>
      <c r="H238" s="37">
        <f>H239</f>
        <v>100000</v>
      </c>
      <c r="I238" s="31"/>
      <c r="J238" s="31"/>
    </row>
    <row r="239" spans="1:10" s="28" customFormat="1" ht="54">
      <c r="A239" s="50"/>
      <c r="B239" s="35" t="s">
        <v>293</v>
      </c>
      <c r="C239" s="35">
        <v>992</v>
      </c>
      <c r="D239" s="109" t="s">
        <v>48</v>
      </c>
      <c r="E239" s="109" t="s">
        <v>18</v>
      </c>
      <c r="F239" s="109" t="s">
        <v>292</v>
      </c>
      <c r="G239" s="110"/>
      <c r="H239" s="37">
        <f>H240</f>
        <v>100000</v>
      </c>
      <c r="I239" s="31"/>
      <c r="J239" s="31"/>
    </row>
    <row r="240" spans="1:10" s="28" customFormat="1" ht="36">
      <c r="A240" s="50"/>
      <c r="B240" s="35" t="s">
        <v>349</v>
      </c>
      <c r="C240" s="35">
        <v>992</v>
      </c>
      <c r="D240" s="36" t="s">
        <v>48</v>
      </c>
      <c r="E240" s="36" t="s">
        <v>18</v>
      </c>
      <c r="F240" s="36" t="s">
        <v>350</v>
      </c>
      <c r="G240" s="36"/>
      <c r="H240" s="37">
        <f>H241</f>
        <v>100000</v>
      </c>
      <c r="I240" s="31"/>
      <c r="J240" s="31"/>
    </row>
    <row r="241" spans="1:10" s="28" customFormat="1" ht="54">
      <c r="A241" s="50"/>
      <c r="B241" s="35" t="s">
        <v>351</v>
      </c>
      <c r="C241" s="35">
        <v>992</v>
      </c>
      <c r="D241" s="36" t="s">
        <v>48</v>
      </c>
      <c r="E241" s="36" t="s">
        <v>18</v>
      </c>
      <c r="F241" s="36" t="s">
        <v>352</v>
      </c>
      <c r="G241" s="36"/>
      <c r="H241" s="37">
        <f>H242</f>
        <v>100000</v>
      </c>
      <c r="I241" s="31"/>
      <c r="J241" s="31"/>
    </row>
    <row r="242" spans="1:10" s="28" customFormat="1" ht="72">
      <c r="A242" s="50"/>
      <c r="B242" s="35" t="s">
        <v>353</v>
      </c>
      <c r="C242" s="35">
        <v>992</v>
      </c>
      <c r="D242" s="36" t="s">
        <v>48</v>
      </c>
      <c r="E242" s="36" t="s">
        <v>18</v>
      </c>
      <c r="F242" s="36" t="s">
        <v>352</v>
      </c>
      <c r="G242" s="36" t="s">
        <v>296</v>
      </c>
      <c r="H242" s="37">
        <v>100000</v>
      </c>
      <c r="I242" s="31"/>
      <c r="J242" s="31"/>
    </row>
    <row r="243" spans="1:10" s="28" customFormat="1" ht="18.75" customHeight="1">
      <c r="A243" s="53">
        <v>9</v>
      </c>
      <c r="B243" s="77" t="s">
        <v>50</v>
      </c>
      <c r="C243" s="77">
        <v>992</v>
      </c>
      <c r="D243" s="88" t="s">
        <v>25</v>
      </c>
      <c r="E243" s="88" t="s">
        <v>1</v>
      </c>
      <c r="F243" s="88"/>
      <c r="G243" s="88"/>
      <c r="H243" s="80">
        <f>H244+H248</f>
        <v>20000</v>
      </c>
      <c r="I243" s="31"/>
      <c r="J243" s="31"/>
    </row>
    <row r="244" spans="1:10" s="28" customFormat="1" ht="18">
      <c r="A244" s="54"/>
      <c r="B244" s="51" t="s">
        <v>99</v>
      </c>
      <c r="C244" s="51">
        <v>992</v>
      </c>
      <c r="D244" s="52" t="s">
        <v>25</v>
      </c>
      <c r="E244" s="52" t="s">
        <v>15</v>
      </c>
      <c r="F244" s="52"/>
      <c r="G244" s="52"/>
      <c r="H244" s="84">
        <f>H245</f>
        <v>20000</v>
      </c>
      <c r="I244" s="55"/>
      <c r="J244" s="55"/>
    </row>
    <row r="245" spans="1:10" s="28" customFormat="1" ht="36.75" customHeight="1">
      <c r="A245" s="50"/>
      <c r="B245" s="51" t="s">
        <v>307</v>
      </c>
      <c r="C245" s="51">
        <v>992</v>
      </c>
      <c r="D245" s="52" t="s">
        <v>25</v>
      </c>
      <c r="E245" s="52" t="s">
        <v>15</v>
      </c>
      <c r="F245" s="52" t="s">
        <v>306</v>
      </c>
      <c r="G245" s="52"/>
      <c r="H245" s="84">
        <f>H246</f>
        <v>20000</v>
      </c>
      <c r="I245" s="31"/>
      <c r="J245" s="31"/>
    </row>
    <row r="246" spans="1:10" s="28" customFormat="1" ht="39" customHeight="1">
      <c r="A246" s="50"/>
      <c r="B246" s="51" t="s">
        <v>51</v>
      </c>
      <c r="C246" s="51">
        <v>992</v>
      </c>
      <c r="D246" s="52" t="s">
        <v>25</v>
      </c>
      <c r="E246" s="52" t="s">
        <v>15</v>
      </c>
      <c r="F246" s="52" t="s">
        <v>308</v>
      </c>
      <c r="G246" s="52"/>
      <c r="H246" s="84">
        <f>H247</f>
        <v>20000</v>
      </c>
      <c r="I246" s="31"/>
      <c r="J246" s="31"/>
    </row>
    <row r="247" spans="1:10" s="28" customFormat="1" ht="37.5" customHeight="1">
      <c r="A247" s="50"/>
      <c r="B247" s="51" t="s">
        <v>310</v>
      </c>
      <c r="C247" s="51">
        <v>992</v>
      </c>
      <c r="D247" s="52" t="s">
        <v>25</v>
      </c>
      <c r="E247" s="52" t="s">
        <v>15</v>
      </c>
      <c r="F247" s="52" t="s">
        <v>309</v>
      </c>
      <c r="G247" s="52"/>
      <c r="H247" s="84">
        <v>20000</v>
      </c>
      <c r="I247" s="31"/>
      <c r="J247" s="31"/>
    </row>
    <row r="248" spans="1:10" s="28" customFormat="1" ht="17.25" hidden="1">
      <c r="A248" s="50"/>
      <c r="B248" s="77" t="s">
        <v>133</v>
      </c>
      <c r="C248" s="77">
        <v>992</v>
      </c>
      <c r="D248" s="88" t="s">
        <v>25</v>
      </c>
      <c r="E248" s="88" t="s">
        <v>17</v>
      </c>
      <c r="F248" s="88"/>
      <c r="G248" s="88"/>
      <c r="H248" s="80">
        <f>H249</f>
        <v>0</v>
      </c>
      <c r="I248" s="31"/>
      <c r="J248" s="31"/>
    </row>
    <row r="249" spans="1:10" s="28" customFormat="1" ht="36" hidden="1">
      <c r="A249" s="50"/>
      <c r="B249" s="51" t="s">
        <v>130</v>
      </c>
      <c r="C249" s="51">
        <v>992</v>
      </c>
      <c r="D249" s="52" t="s">
        <v>25</v>
      </c>
      <c r="E249" s="52" t="s">
        <v>17</v>
      </c>
      <c r="F249" s="52" t="s">
        <v>39</v>
      </c>
      <c r="G249" s="52"/>
      <c r="H249" s="84">
        <f>H250</f>
        <v>0</v>
      </c>
      <c r="I249" s="31"/>
      <c r="J249" s="31"/>
    </row>
    <row r="250" spans="1:10" s="28" customFormat="1" ht="75.75" customHeight="1" hidden="1">
      <c r="A250" s="50"/>
      <c r="B250" s="51" t="s">
        <v>131</v>
      </c>
      <c r="C250" s="51">
        <v>992</v>
      </c>
      <c r="D250" s="52" t="s">
        <v>25</v>
      </c>
      <c r="E250" s="52" t="s">
        <v>17</v>
      </c>
      <c r="F250" s="52" t="s">
        <v>132</v>
      </c>
      <c r="G250" s="52"/>
      <c r="H250" s="84">
        <f>H251</f>
        <v>0</v>
      </c>
      <c r="I250" s="31"/>
      <c r="J250" s="31"/>
    </row>
    <row r="251" spans="1:10" s="28" customFormat="1" ht="18" hidden="1">
      <c r="A251" s="50"/>
      <c r="B251" s="51" t="s">
        <v>21</v>
      </c>
      <c r="C251" s="51">
        <v>992</v>
      </c>
      <c r="D251" s="52" t="s">
        <v>25</v>
      </c>
      <c r="E251" s="52" t="s">
        <v>17</v>
      </c>
      <c r="F251" s="52" t="s">
        <v>132</v>
      </c>
      <c r="G251" s="52" t="s">
        <v>22</v>
      </c>
      <c r="H251" s="84">
        <v>0</v>
      </c>
      <c r="I251" s="31"/>
      <c r="J251" s="31"/>
    </row>
    <row r="252" spans="1:10" s="28" customFormat="1" ht="54" hidden="1">
      <c r="A252" s="50"/>
      <c r="B252" s="51" t="s">
        <v>218</v>
      </c>
      <c r="C252" s="51">
        <v>992</v>
      </c>
      <c r="D252" s="52" t="s">
        <v>25</v>
      </c>
      <c r="E252" s="52" t="s">
        <v>15</v>
      </c>
      <c r="F252" s="52" t="s">
        <v>309</v>
      </c>
      <c r="G252" s="52" t="s">
        <v>217</v>
      </c>
      <c r="H252" s="84">
        <v>100000</v>
      </c>
      <c r="I252" s="31"/>
      <c r="J252" s="31"/>
    </row>
    <row r="253" spans="1:8" ht="17.25" customHeight="1">
      <c r="A253" s="49" t="s">
        <v>440</v>
      </c>
      <c r="B253" s="77" t="s">
        <v>101</v>
      </c>
      <c r="C253" s="77">
        <v>992</v>
      </c>
      <c r="D253" s="88" t="s">
        <v>24</v>
      </c>
      <c r="E253" s="88" t="s">
        <v>1</v>
      </c>
      <c r="F253" s="88"/>
      <c r="G253" s="88"/>
      <c r="H253" s="80">
        <f>H254</f>
        <v>117000</v>
      </c>
    </row>
    <row r="254" spans="1:10" ht="36.75" customHeight="1">
      <c r="A254" s="56"/>
      <c r="B254" s="51" t="s">
        <v>102</v>
      </c>
      <c r="C254" s="51">
        <v>992</v>
      </c>
      <c r="D254" s="52" t="s">
        <v>24</v>
      </c>
      <c r="E254" s="52" t="s">
        <v>18</v>
      </c>
      <c r="F254" s="52"/>
      <c r="G254" s="52"/>
      <c r="H254" s="84">
        <f>H255</f>
        <v>117000</v>
      </c>
      <c r="I254" s="58"/>
      <c r="J254" s="58"/>
    </row>
    <row r="255" spans="1:8" ht="54">
      <c r="A255" s="49"/>
      <c r="B255" s="51" t="s">
        <v>215</v>
      </c>
      <c r="C255" s="51">
        <v>992</v>
      </c>
      <c r="D255" s="52" t="s">
        <v>24</v>
      </c>
      <c r="E255" s="52" t="s">
        <v>18</v>
      </c>
      <c r="F255" s="52" t="s">
        <v>211</v>
      </c>
      <c r="G255" s="52"/>
      <c r="H255" s="84">
        <f>H256</f>
        <v>117000</v>
      </c>
    </row>
    <row r="256" spans="1:8" ht="54">
      <c r="A256" s="49"/>
      <c r="B256" s="51" t="s">
        <v>312</v>
      </c>
      <c r="C256" s="51">
        <v>992</v>
      </c>
      <c r="D256" s="52" t="s">
        <v>24</v>
      </c>
      <c r="E256" s="52" t="s">
        <v>18</v>
      </c>
      <c r="F256" s="52" t="s">
        <v>311</v>
      </c>
      <c r="G256" s="52"/>
      <c r="H256" s="84">
        <f>H257</f>
        <v>117000</v>
      </c>
    </row>
    <row r="257" spans="1:8" ht="37.5" customHeight="1">
      <c r="A257" s="49"/>
      <c r="B257" s="51" t="s">
        <v>314</v>
      </c>
      <c r="C257" s="51">
        <v>992</v>
      </c>
      <c r="D257" s="52" t="s">
        <v>24</v>
      </c>
      <c r="E257" s="52" t="s">
        <v>18</v>
      </c>
      <c r="F257" s="52" t="s">
        <v>313</v>
      </c>
      <c r="G257" s="52"/>
      <c r="H257" s="84">
        <f>H258</f>
        <v>117000</v>
      </c>
    </row>
    <row r="258" spans="1:8" ht="54">
      <c r="A258" s="49"/>
      <c r="B258" s="51" t="s">
        <v>218</v>
      </c>
      <c r="C258" s="51">
        <v>992</v>
      </c>
      <c r="D258" s="52" t="s">
        <v>24</v>
      </c>
      <c r="E258" s="52" t="s">
        <v>18</v>
      </c>
      <c r="F258" s="52" t="s">
        <v>313</v>
      </c>
      <c r="G258" s="52" t="s">
        <v>217</v>
      </c>
      <c r="H258" s="84">
        <f>60000+57000</f>
        <v>117000</v>
      </c>
    </row>
    <row r="259" spans="1:8" ht="37.5" customHeight="1" hidden="1">
      <c r="A259" s="49" t="s">
        <v>35</v>
      </c>
      <c r="B259" s="77" t="s">
        <v>63</v>
      </c>
      <c r="C259" s="77">
        <v>992</v>
      </c>
      <c r="D259" s="88" t="s">
        <v>27</v>
      </c>
      <c r="E259" s="88" t="s">
        <v>1</v>
      </c>
      <c r="F259" s="88"/>
      <c r="G259" s="88"/>
      <c r="H259" s="80">
        <f>H260</f>
        <v>0</v>
      </c>
    </row>
    <row r="260" spans="1:10" ht="54" customHeight="1" hidden="1">
      <c r="A260" s="56"/>
      <c r="B260" s="51" t="s">
        <v>198</v>
      </c>
      <c r="C260" s="51">
        <v>992</v>
      </c>
      <c r="D260" s="52" t="s">
        <v>27</v>
      </c>
      <c r="E260" s="52" t="s">
        <v>15</v>
      </c>
      <c r="F260" s="52"/>
      <c r="G260" s="52"/>
      <c r="H260" s="84">
        <f>H262</f>
        <v>0</v>
      </c>
      <c r="I260" s="58"/>
      <c r="J260" s="58"/>
    </row>
    <row r="261" spans="1:10" ht="36" hidden="1">
      <c r="A261" s="56"/>
      <c r="B261" s="51" t="s">
        <v>319</v>
      </c>
      <c r="C261" s="100">
        <v>992</v>
      </c>
      <c r="D261" s="101" t="s">
        <v>27</v>
      </c>
      <c r="E261" s="101" t="s">
        <v>15</v>
      </c>
      <c r="F261" s="101" t="s">
        <v>315</v>
      </c>
      <c r="G261" s="52"/>
      <c r="H261" s="84">
        <f>H262</f>
        <v>0</v>
      </c>
      <c r="I261" s="58"/>
      <c r="J261" s="58"/>
    </row>
    <row r="262" spans="1:10" s="38" customFormat="1" ht="54" hidden="1">
      <c r="A262" s="49"/>
      <c r="B262" s="100" t="s">
        <v>320</v>
      </c>
      <c r="C262" s="100">
        <v>992</v>
      </c>
      <c r="D262" s="101" t="s">
        <v>27</v>
      </c>
      <c r="E262" s="101" t="s">
        <v>15</v>
      </c>
      <c r="F262" s="101" t="s">
        <v>316</v>
      </c>
      <c r="G262" s="101"/>
      <c r="H262" s="102">
        <f>H263</f>
        <v>0</v>
      </c>
      <c r="I262" s="39"/>
      <c r="J262" s="39"/>
    </row>
    <row r="263" spans="1:10" s="38" customFormat="1" ht="54" hidden="1">
      <c r="A263" s="49"/>
      <c r="B263" s="100" t="s">
        <v>321</v>
      </c>
      <c r="C263" s="100">
        <v>992</v>
      </c>
      <c r="D263" s="101" t="s">
        <v>27</v>
      </c>
      <c r="E263" s="101" t="s">
        <v>15</v>
      </c>
      <c r="F263" s="101" t="s">
        <v>317</v>
      </c>
      <c r="G263" s="101"/>
      <c r="H263" s="103">
        <f>H264</f>
        <v>0</v>
      </c>
      <c r="I263" s="39"/>
      <c r="J263" s="39"/>
    </row>
    <row r="264" spans="1:10" s="38" customFormat="1" ht="39.75" customHeight="1" hidden="1">
      <c r="A264" s="49"/>
      <c r="B264" s="100" t="s">
        <v>322</v>
      </c>
      <c r="C264" s="100">
        <v>992</v>
      </c>
      <c r="D264" s="101" t="s">
        <v>27</v>
      </c>
      <c r="E264" s="101" t="s">
        <v>15</v>
      </c>
      <c r="F264" s="101" t="s">
        <v>317</v>
      </c>
      <c r="G264" s="101" t="s">
        <v>318</v>
      </c>
      <c r="H264" s="103">
        <v>0</v>
      </c>
      <c r="I264" s="39"/>
      <c r="J264" s="39"/>
    </row>
    <row r="265" spans="1:10" s="38" customFormat="1" ht="18">
      <c r="A265" s="49"/>
      <c r="B265" s="35"/>
      <c r="C265" s="35"/>
      <c r="D265" s="36"/>
      <c r="E265" s="36"/>
      <c r="F265" s="36"/>
      <c r="G265" s="36"/>
      <c r="H265" s="37"/>
      <c r="I265" s="39"/>
      <c r="J265" s="39"/>
    </row>
    <row r="266" spans="1:2" ht="18">
      <c r="A266" s="59" t="s">
        <v>338</v>
      </c>
      <c r="B266" s="42"/>
    </row>
    <row r="267" spans="1:8" ht="18">
      <c r="A267" s="1" t="s">
        <v>339</v>
      </c>
      <c r="B267" s="42"/>
      <c r="H267" s="4"/>
    </row>
    <row r="268" spans="1:8" ht="18">
      <c r="A268" s="1" t="s">
        <v>105</v>
      </c>
      <c r="H268" s="60" t="s">
        <v>337</v>
      </c>
    </row>
  </sheetData>
  <sheetProtection/>
  <mergeCells count="11">
    <mergeCell ref="C2:H2"/>
    <mergeCell ref="C1:H1"/>
    <mergeCell ref="B7:H7"/>
    <mergeCell ref="C5:H5"/>
    <mergeCell ref="C6:H6"/>
    <mergeCell ref="C4:H4"/>
    <mergeCell ref="A9:A10"/>
    <mergeCell ref="B9:B10"/>
    <mergeCell ref="D9:G9"/>
    <mergeCell ref="H9:H10"/>
    <mergeCell ref="C3:H3"/>
  </mergeCells>
  <printOptions horizontalCentered="1"/>
  <pageMargins left="1.1811023622047245" right="0.3937007874015748" top="0.3937007874015748" bottom="0.787401574803149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28"/>
  <sheetViews>
    <sheetView zoomScale="85" zoomScaleNormal="85" zoomScaleSheetLayoutView="85" zoomScalePageLayoutView="0" workbookViewId="0" topLeftCell="A7">
      <selection activeCell="B10" sqref="B10"/>
    </sheetView>
  </sheetViews>
  <sheetFormatPr defaultColWidth="9.140625" defaultRowHeight="12.75"/>
  <cols>
    <col min="1" max="1" width="33.57421875" style="10" customWidth="1"/>
    <col min="2" max="2" width="44.00390625" style="10" customWidth="1"/>
    <col min="3" max="3" width="17.28125" style="10" customWidth="1"/>
    <col min="4" max="4" width="14.421875" style="10" bestFit="1" customWidth="1"/>
    <col min="5" max="16384" width="9.140625" style="10" customWidth="1"/>
  </cols>
  <sheetData>
    <row r="1" spans="2:3" ht="18">
      <c r="B1" s="188" t="s">
        <v>342</v>
      </c>
      <c r="C1" s="189"/>
    </row>
    <row r="2" spans="2:3" ht="18">
      <c r="B2" s="189" t="s">
        <v>110</v>
      </c>
      <c r="C2" s="189"/>
    </row>
    <row r="3" spans="2:3" ht="18">
      <c r="B3" s="188" t="s">
        <v>333</v>
      </c>
      <c r="C3" s="189"/>
    </row>
    <row r="4" spans="2:3" ht="18">
      <c r="B4" s="189" t="s">
        <v>111</v>
      </c>
      <c r="C4" s="189"/>
    </row>
    <row r="5" spans="2:3" ht="18">
      <c r="B5" s="190" t="s">
        <v>450</v>
      </c>
      <c r="C5" s="191"/>
    </row>
    <row r="6" spans="1:3" ht="45" customHeight="1">
      <c r="A6" s="192" t="s">
        <v>334</v>
      </c>
      <c r="B6" s="192"/>
      <c r="C6" s="192"/>
    </row>
    <row r="7" spans="1:3" s="11" customFormat="1" ht="150" customHeight="1">
      <c r="A7" s="186" t="s">
        <v>106</v>
      </c>
      <c r="B7" s="187"/>
      <c r="C7" s="186" t="s">
        <v>100</v>
      </c>
    </row>
    <row r="8" spans="1:3" s="11" customFormat="1" ht="42.75" customHeight="1">
      <c r="A8" s="186"/>
      <c r="B8" s="187"/>
      <c r="C8" s="186"/>
    </row>
    <row r="9" spans="1:3" s="11" customFormat="1" ht="51.75">
      <c r="A9" s="72" t="s">
        <v>172</v>
      </c>
      <c r="B9" s="73" t="s">
        <v>173</v>
      </c>
      <c r="C9" s="74">
        <f>SUM(C10,C15)</f>
        <v>664881.9299999997</v>
      </c>
    </row>
    <row r="10" spans="1:3" s="11" customFormat="1" ht="54.75" customHeight="1">
      <c r="A10" s="72" t="s">
        <v>174</v>
      </c>
      <c r="B10" s="73" t="s">
        <v>175</v>
      </c>
      <c r="C10" s="74">
        <f>C12-C14</f>
        <v>0</v>
      </c>
    </row>
    <row r="11" spans="1:3" s="11" customFormat="1" ht="72" customHeight="1" hidden="1">
      <c r="A11" s="15" t="s">
        <v>176</v>
      </c>
      <c r="B11" s="75" t="s">
        <v>177</v>
      </c>
      <c r="C11" s="74">
        <f>C12</f>
        <v>0</v>
      </c>
    </row>
    <row r="12" spans="1:3" s="11" customFormat="1" ht="90" customHeight="1" hidden="1">
      <c r="A12" s="34" t="s">
        <v>199</v>
      </c>
      <c r="B12" s="75" t="s">
        <v>178</v>
      </c>
      <c r="C12" s="76">
        <f>'№6'!C12</f>
        <v>0</v>
      </c>
    </row>
    <row r="13" spans="1:3" s="11" customFormat="1" ht="89.25" customHeight="1" hidden="1">
      <c r="A13" s="34" t="s">
        <v>179</v>
      </c>
      <c r="B13" s="75" t="s">
        <v>180</v>
      </c>
      <c r="C13" s="76">
        <f>C14</f>
        <v>0</v>
      </c>
    </row>
    <row r="14" spans="1:3" s="11" customFormat="1" ht="90" hidden="1">
      <c r="A14" s="34" t="s">
        <v>200</v>
      </c>
      <c r="B14" s="75" t="s">
        <v>125</v>
      </c>
      <c r="C14" s="76">
        <f>'№6'!C15</f>
        <v>0</v>
      </c>
    </row>
    <row r="15" spans="1:3" s="11" customFormat="1" ht="36.75" customHeight="1">
      <c r="A15" s="72" t="s">
        <v>181</v>
      </c>
      <c r="B15" s="73" t="s">
        <v>182</v>
      </c>
      <c r="C15" s="74">
        <f>C20+C19</f>
        <v>664881.9299999997</v>
      </c>
    </row>
    <row r="16" spans="1:3" ht="36">
      <c r="A16" s="34" t="s">
        <v>183</v>
      </c>
      <c r="B16" s="75" t="s">
        <v>184</v>
      </c>
      <c r="C16" s="76">
        <f>C17</f>
        <v>-12769993.8</v>
      </c>
    </row>
    <row r="17" spans="1:3" ht="36">
      <c r="A17" s="34" t="s">
        <v>185</v>
      </c>
      <c r="B17" s="75" t="s">
        <v>186</v>
      </c>
      <c r="C17" s="76">
        <f>C18</f>
        <v>-12769993.8</v>
      </c>
    </row>
    <row r="18" spans="1:3" ht="36">
      <c r="A18" s="34" t="s">
        <v>187</v>
      </c>
      <c r="B18" s="75" t="s">
        <v>188</v>
      </c>
      <c r="C18" s="76">
        <f>C19</f>
        <v>-12769993.8</v>
      </c>
    </row>
    <row r="19" spans="1:3" ht="36">
      <c r="A19" s="34" t="s">
        <v>107</v>
      </c>
      <c r="B19" s="75" t="s">
        <v>108</v>
      </c>
      <c r="C19" s="111">
        <v>-12769993.8</v>
      </c>
    </row>
    <row r="20" spans="1:3" ht="36">
      <c r="A20" s="34" t="s">
        <v>189</v>
      </c>
      <c r="B20" s="75" t="s">
        <v>190</v>
      </c>
      <c r="C20" s="76">
        <f>C21</f>
        <v>13434875.73</v>
      </c>
    </row>
    <row r="21" spans="1:3" ht="36">
      <c r="A21" s="34" t="s">
        <v>191</v>
      </c>
      <c r="B21" s="75" t="s">
        <v>192</v>
      </c>
      <c r="C21" s="76">
        <f>C22</f>
        <v>13434875.73</v>
      </c>
    </row>
    <row r="22" spans="1:3" ht="36">
      <c r="A22" s="34" t="s">
        <v>193</v>
      </c>
      <c r="B22" s="75" t="s">
        <v>194</v>
      </c>
      <c r="C22" s="76">
        <f>C23</f>
        <v>13434875.73</v>
      </c>
    </row>
    <row r="23" spans="1:4" ht="36">
      <c r="A23" s="34" t="s">
        <v>195</v>
      </c>
      <c r="B23" s="75" t="s">
        <v>109</v>
      </c>
      <c r="C23" s="76">
        <v>13434875.73</v>
      </c>
      <c r="D23" s="61"/>
    </row>
    <row r="26" spans="1:3" ht="18">
      <c r="A26" s="59" t="s">
        <v>338</v>
      </c>
      <c r="B26" s="40"/>
      <c r="C26" s="1"/>
    </row>
    <row r="27" spans="1:3" ht="18">
      <c r="A27" s="1" t="s">
        <v>339</v>
      </c>
      <c r="B27" s="40"/>
      <c r="C27" s="4"/>
    </row>
    <row r="28" spans="1:3" ht="18">
      <c r="A28" s="1" t="s">
        <v>105</v>
      </c>
      <c r="B28" s="41"/>
      <c r="C28" s="60" t="s">
        <v>337</v>
      </c>
    </row>
  </sheetData>
  <sheetProtection/>
  <mergeCells count="9">
    <mergeCell ref="A7:A8"/>
    <mergeCell ref="B7:B8"/>
    <mergeCell ref="C7:C8"/>
    <mergeCell ref="B1:C1"/>
    <mergeCell ref="B2:C2"/>
    <mergeCell ref="B3:C3"/>
    <mergeCell ref="B4:C4"/>
    <mergeCell ref="B5:C5"/>
    <mergeCell ref="A6:C6"/>
  </mergeCells>
  <printOptions/>
  <pageMargins left="0.55" right="0.3937007874015748" top="0.3937007874015748" bottom="0.3937007874015748" header="0.3937007874015748" footer="0.3937007874015748"/>
  <pageSetup horizontalDpi="600" verticalDpi="600" orientation="portrait" paperSize="9" scale="98" r:id="rId1"/>
  <rowBreaks count="1" manualBreakCount="1">
    <brk id="2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zoomScale="70" zoomScaleNormal="70" zoomScaleSheetLayoutView="70" zoomScalePageLayoutView="0" workbookViewId="0" topLeftCell="A1">
      <selection activeCell="P6" sqref="P6"/>
    </sheetView>
  </sheetViews>
  <sheetFormatPr defaultColWidth="9.140625" defaultRowHeight="12.75"/>
  <cols>
    <col min="1" max="1" width="5.7109375" style="9" customWidth="1"/>
    <col min="2" max="2" width="66.7109375" style="9" customWidth="1"/>
    <col min="3" max="3" width="19.28125" style="9" customWidth="1"/>
    <col min="4" max="16384" width="9.140625" style="9" customWidth="1"/>
  </cols>
  <sheetData>
    <row r="1" spans="2:3" ht="18">
      <c r="B1" s="188" t="s">
        <v>343</v>
      </c>
      <c r="C1" s="189"/>
    </row>
    <row r="2" spans="2:3" ht="18">
      <c r="B2" s="189" t="s">
        <v>118</v>
      </c>
      <c r="C2" s="189"/>
    </row>
    <row r="3" spans="2:3" ht="18">
      <c r="B3" s="189" t="s">
        <v>335</v>
      </c>
      <c r="C3" s="189"/>
    </row>
    <row r="4" spans="2:3" ht="18">
      <c r="B4" s="189" t="s">
        <v>119</v>
      </c>
      <c r="C4" s="189"/>
    </row>
    <row r="5" spans="1:4" ht="18">
      <c r="A5" s="1"/>
      <c r="B5" s="190" t="s">
        <v>340</v>
      </c>
      <c r="C5" s="191"/>
      <c r="D5" s="3"/>
    </row>
    <row r="6" spans="1:3" ht="57" customHeight="1">
      <c r="A6" s="193" t="s">
        <v>336</v>
      </c>
      <c r="B6" s="193"/>
      <c r="C6" s="193"/>
    </row>
    <row r="7" spans="1:3" s="14" customFormat="1" ht="18">
      <c r="A7" s="6"/>
      <c r="B7" s="5"/>
      <c r="C7" s="8" t="s">
        <v>121</v>
      </c>
    </row>
    <row r="8" spans="1:3" s="12" customFormat="1" ht="17.25">
      <c r="A8" s="194" t="s">
        <v>8</v>
      </c>
      <c r="B8" s="196" t="s">
        <v>9</v>
      </c>
      <c r="C8" s="18" t="s">
        <v>6</v>
      </c>
    </row>
    <row r="9" spans="1:7" s="12" customFormat="1" ht="37.5" customHeight="1">
      <c r="A9" s="195"/>
      <c r="B9" s="197"/>
      <c r="C9" s="19" t="s">
        <v>345</v>
      </c>
      <c r="G9" s="13"/>
    </row>
    <row r="10" spans="1:3" ht="36">
      <c r="A10" s="15">
        <v>1</v>
      </c>
      <c r="B10" s="16" t="s">
        <v>112</v>
      </c>
      <c r="C10" s="17">
        <v>0</v>
      </c>
    </row>
    <row r="11" spans="1:3" ht="36">
      <c r="A11" s="15">
        <v>2</v>
      </c>
      <c r="B11" s="16" t="s">
        <v>113</v>
      </c>
      <c r="C11" s="15">
        <v>0</v>
      </c>
    </row>
    <row r="12" spans="1:3" ht="54">
      <c r="A12" s="15">
        <v>3</v>
      </c>
      <c r="B12" s="16" t="s">
        <v>114</v>
      </c>
      <c r="C12" s="43">
        <v>0</v>
      </c>
    </row>
    <row r="13" spans="1:3" ht="36">
      <c r="A13" s="15">
        <v>4</v>
      </c>
      <c r="B13" s="16" t="s">
        <v>115</v>
      </c>
      <c r="C13" s="15">
        <v>0</v>
      </c>
    </row>
    <row r="14" spans="1:3" ht="36">
      <c r="A14" s="15">
        <v>5</v>
      </c>
      <c r="B14" s="16" t="s">
        <v>116</v>
      </c>
      <c r="C14" s="15">
        <v>0</v>
      </c>
    </row>
    <row r="15" spans="1:3" ht="36" customHeight="1">
      <c r="A15" s="15">
        <v>6</v>
      </c>
      <c r="B15" s="16" t="s">
        <v>117</v>
      </c>
      <c r="C15" s="43">
        <v>0</v>
      </c>
    </row>
    <row r="16" spans="1:3" ht="18">
      <c r="A16" s="2"/>
      <c r="B16" s="5"/>
      <c r="C16" s="8"/>
    </row>
    <row r="17" spans="1:3" ht="18">
      <c r="A17" s="2"/>
      <c r="B17" s="6"/>
      <c r="C17" s="7"/>
    </row>
    <row r="18" spans="1:3" ht="18">
      <c r="A18" s="59" t="s">
        <v>338</v>
      </c>
      <c r="B18" s="1"/>
      <c r="C18" s="1"/>
    </row>
    <row r="19" spans="1:3" ht="18">
      <c r="A19" s="1" t="s">
        <v>339</v>
      </c>
      <c r="B19" s="1"/>
      <c r="C19" s="4"/>
    </row>
    <row r="20" spans="1:3" ht="18">
      <c r="A20" s="1" t="s">
        <v>105</v>
      </c>
      <c r="C20" s="4" t="s">
        <v>337</v>
      </c>
    </row>
  </sheetData>
  <sheetProtection/>
  <mergeCells count="8">
    <mergeCell ref="A6:C6"/>
    <mergeCell ref="A8:A9"/>
    <mergeCell ref="B8:B9"/>
    <mergeCell ref="B1:C1"/>
    <mergeCell ref="B2:C2"/>
    <mergeCell ref="B3:C3"/>
    <mergeCell ref="B4:C4"/>
    <mergeCell ref="B5:C5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60" zoomScalePageLayoutView="0" workbookViewId="0" topLeftCell="A10">
      <selection activeCell="B20" sqref="B20"/>
    </sheetView>
  </sheetViews>
  <sheetFormatPr defaultColWidth="9.140625" defaultRowHeight="12.75"/>
  <cols>
    <col min="1" max="1" width="27.00390625" style="113" customWidth="1"/>
    <col min="2" max="2" width="42.28125" style="139" customWidth="1"/>
    <col min="3" max="3" width="16.57421875" style="113" customWidth="1"/>
    <col min="4" max="4" width="9.28125" style="113" bestFit="1" customWidth="1"/>
    <col min="5" max="16384" width="9.140625" style="113" customWidth="1"/>
  </cols>
  <sheetData>
    <row r="1" spans="2:3" ht="18">
      <c r="B1" s="188" t="s">
        <v>360</v>
      </c>
      <c r="C1" s="188"/>
    </row>
    <row r="2" spans="2:3" ht="18">
      <c r="B2" s="188" t="s">
        <v>361</v>
      </c>
      <c r="C2" s="188"/>
    </row>
    <row r="3" spans="2:3" ht="18">
      <c r="B3" s="188" t="s">
        <v>362</v>
      </c>
      <c r="C3" s="188"/>
    </row>
    <row r="4" spans="2:3" ht="18">
      <c r="B4" s="188" t="s">
        <v>363</v>
      </c>
      <c r="C4" s="188"/>
    </row>
    <row r="5" spans="2:3" ht="18">
      <c r="B5" s="190" t="s">
        <v>449</v>
      </c>
      <c r="C5" s="190"/>
    </row>
    <row r="6" spans="2:3" ht="18">
      <c r="B6" s="112"/>
      <c r="C6" s="112"/>
    </row>
    <row r="7" spans="1:3" ht="18">
      <c r="A7" s="192" t="s">
        <v>364</v>
      </c>
      <c r="B7" s="192"/>
      <c r="C7" s="192"/>
    </row>
    <row r="8" spans="1:3" ht="18" thickBot="1">
      <c r="A8" s="114"/>
      <c r="B8" s="114"/>
      <c r="C8" s="114"/>
    </row>
    <row r="9" spans="1:3" ht="18">
      <c r="A9" s="198" t="s">
        <v>365</v>
      </c>
      <c r="B9" s="200" t="s">
        <v>366</v>
      </c>
      <c r="C9" s="198" t="s">
        <v>6</v>
      </c>
    </row>
    <row r="10" spans="1:3" ht="18" thickBot="1">
      <c r="A10" s="199"/>
      <c r="B10" s="201"/>
      <c r="C10" s="199"/>
    </row>
    <row r="11" spans="1:3" s="118" customFormat="1" ht="34.5">
      <c r="A11" s="115" t="s">
        <v>367</v>
      </c>
      <c r="B11" s="116" t="s">
        <v>368</v>
      </c>
      <c r="C11" s="117">
        <f>C12+C13+C19+C20+C22+C24+C25+C27+C26</f>
        <v>4543500</v>
      </c>
    </row>
    <row r="12" spans="1:3" s="118" customFormat="1" ht="18">
      <c r="A12" s="119" t="s">
        <v>369</v>
      </c>
      <c r="B12" s="120" t="s">
        <v>370</v>
      </c>
      <c r="C12" s="121">
        <v>1217000</v>
      </c>
    </row>
    <row r="13" spans="1:3" s="118" customFormat="1" ht="54">
      <c r="A13" s="122" t="s">
        <v>371</v>
      </c>
      <c r="B13" s="123" t="s">
        <v>372</v>
      </c>
      <c r="C13" s="121">
        <v>1485000</v>
      </c>
    </row>
    <row r="14" spans="1:3" s="118" customFormat="1" ht="18">
      <c r="A14" s="122"/>
      <c r="B14" s="59" t="s">
        <v>373</v>
      </c>
      <c r="C14" s="121"/>
    </row>
    <row r="15" spans="1:3" s="118" customFormat="1" ht="18">
      <c r="A15" s="122" t="s">
        <v>374</v>
      </c>
      <c r="B15" s="122"/>
      <c r="C15" s="121"/>
    </row>
    <row r="16" spans="1:3" s="118" customFormat="1" ht="18">
      <c r="A16" s="122" t="s">
        <v>375</v>
      </c>
      <c r="B16" s="124"/>
      <c r="C16" s="121"/>
    </row>
    <row r="17" spans="1:3" s="118" customFormat="1" ht="18">
      <c r="A17" s="122" t="s">
        <v>376</v>
      </c>
      <c r="B17" s="124"/>
      <c r="C17" s="121"/>
    </row>
    <row r="18" spans="1:3" s="118" customFormat="1" ht="18">
      <c r="A18" s="122" t="s">
        <v>377</v>
      </c>
      <c r="B18" s="124"/>
      <c r="C18" s="121"/>
    </row>
    <row r="19" spans="1:3" s="118" customFormat="1" ht="18">
      <c r="A19" s="119" t="s">
        <v>378</v>
      </c>
      <c r="B19" s="120" t="s">
        <v>379</v>
      </c>
      <c r="C19" s="121">
        <v>7500</v>
      </c>
    </row>
    <row r="20" spans="1:3" s="118" customFormat="1" ht="90">
      <c r="A20" s="119" t="s">
        <v>380</v>
      </c>
      <c r="B20" s="120" t="s">
        <v>381</v>
      </c>
      <c r="C20" s="121">
        <v>195000</v>
      </c>
    </row>
    <row r="21" spans="1:3" s="118" customFormat="1" ht="18" hidden="1">
      <c r="A21" s="119" t="s">
        <v>382</v>
      </c>
      <c r="B21" s="120" t="s">
        <v>383</v>
      </c>
      <c r="C21" s="121"/>
    </row>
    <row r="22" spans="1:3" s="118" customFormat="1" ht="18">
      <c r="A22" s="119" t="s">
        <v>384</v>
      </c>
      <c r="B22" s="120" t="s">
        <v>385</v>
      </c>
      <c r="C22" s="121">
        <v>1339000</v>
      </c>
    </row>
    <row r="23" spans="1:3" s="118" customFormat="1" ht="72" hidden="1">
      <c r="A23" s="119" t="s">
        <v>386</v>
      </c>
      <c r="B23" s="125" t="s">
        <v>387</v>
      </c>
      <c r="C23" s="126"/>
    </row>
    <row r="24" spans="1:3" s="118" customFormat="1" ht="162">
      <c r="A24" s="119" t="s">
        <v>388</v>
      </c>
      <c r="B24" s="127" t="s">
        <v>389</v>
      </c>
      <c r="C24" s="121">
        <v>78000</v>
      </c>
    </row>
    <row r="25" spans="1:4" s="118" customFormat="1" ht="144">
      <c r="A25" s="119" t="s">
        <v>390</v>
      </c>
      <c r="B25" s="120" t="s">
        <v>391</v>
      </c>
      <c r="C25" s="121">
        <v>217000</v>
      </c>
      <c r="D25" s="128"/>
    </row>
    <row r="26" spans="1:4" s="118" customFormat="1" ht="90">
      <c r="A26" s="119" t="s">
        <v>392</v>
      </c>
      <c r="B26" s="120" t="s">
        <v>393</v>
      </c>
      <c r="C26" s="121">
        <v>2000</v>
      </c>
      <c r="D26" s="128"/>
    </row>
    <row r="27" spans="1:3" s="118" customFormat="1" ht="108">
      <c r="A27" s="119" t="s">
        <v>394</v>
      </c>
      <c r="B27" s="123" t="s">
        <v>395</v>
      </c>
      <c r="C27" s="121">
        <v>3000</v>
      </c>
    </row>
    <row r="28" spans="1:3" s="118" customFormat="1" ht="90" hidden="1">
      <c r="A28" s="122" t="s">
        <v>392</v>
      </c>
      <c r="B28" s="123" t="s">
        <v>393</v>
      </c>
      <c r="C28" s="121">
        <v>0</v>
      </c>
    </row>
    <row r="29" spans="1:3" s="132" customFormat="1" ht="34.5">
      <c r="A29" s="129" t="s">
        <v>396</v>
      </c>
      <c r="B29" s="130" t="s">
        <v>397</v>
      </c>
      <c r="C29" s="131">
        <f>C30+C45</f>
        <v>8226493.8</v>
      </c>
    </row>
    <row r="30" spans="1:3" s="132" customFormat="1" ht="54">
      <c r="A30" s="133" t="s">
        <v>398</v>
      </c>
      <c r="B30" s="120" t="s">
        <v>399</v>
      </c>
      <c r="C30" s="121">
        <f>C31+C36+C37+C34+C33+C35+C44</f>
        <v>8234900</v>
      </c>
    </row>
    <row r="31" spans="1:3" s="118" customFormat="1" ht="54">
      <c r="A31" s="119" t="s">
        <v>400</v>
      </c>
      <c r="B31" s="120" t="s">
        <v>401</v>
      </c>
      <c r="C31" s="121">
        <v>5872500</v>
      </c>
    </row>
    <row r="32" spans="1:3" s="118" customFormat="1" ht="36" hidden="1">
      <c r="A32" s="119" t="s">
        <v>402</v>
      </c>
      <c r="B32" s="120" t="s">
        <v>403</v>
      </c>
      <c r="C32" s="121"/>
    </row>
    <row r="33" spans="1:3" s="118" customFormat="1" ht="54" hidden="1">
      <c r="A33" s="119" t="s">
        <v>404</v>
      </c>
      <c r="B33" s="120" t="s">
        <v>405</v>
      </c>
      <c r="C33" s="121">
        <v>0</v>
      </c>
    </row>
    <row r="34" spans="1:3" s="118" customFormat="1" ht="36" hidden="1">
      <c r="A34" s="119" t="s">
        <v>402</v>
      </c>
      <c r="B34" s="120" t="s">
        <v>403</v>
      </c>
      <c r="C34" s="121">
        <v>0</v>
      </c>
    </row>
    <row r="35" spans="1:3" s="118" customFormat="1" ht="36">
      <c r="A35" s="119" t="s">
        <v>402</v>
      </c>
      <c r="B35" s="120" t="s">
        <v>403</v>
      </c>
      <c r="C35" s="121">
        <v>1663200</v>
      </c>
    </row>
    <row r="36" spans="1:7" s="118" customFormat="1" ht="90">
      <c r="A36" s="119" t="s">
        <v>406</v>
      </c>
      <c r="B36" s="120" t="s">
        <v>407</v>
      </c>
      <c r="C36" s="121">
        <v>195300</v>
      </c>
      <c r="E36" s="119"/>
      <c r="F36" s="120"/>
      <c r="G36" s="134"/>
    </row>
    <row r="37" spans="1:3" s="118" customFormat="1" ht="54">
      <c r="A37" s="119" t="s">
        <v>408</v>
      </c>
      <c r="B37" s="120" t="s">
        <v>409</v>
      </c>
      <c r="C37" s="121">
        <v>3900</v>
      </c>
    </row>
    <row r="38" spans="1:3" s="118" customFormat="1" ht="90" hidden="1">
      <c r="A38" s="135" t="s">
        <v>410</v>
      </c>
      <c r="B38" s="120" t="s">
        <v>411</v>
      </c>
      <c r="C38" s="136"/>
    </row>
    <row r="39" spans="1:3" s="118" customFormat="1" ht="90" hidden="1">
      <c r="A39" s="122" t="s">
        <v>412</v>
      </c>
      <c r="B39" s="120" t="s">
        <v>413</v>
      </c>
      <c r="C39" s="134">
        <v>0</v>
      </c>
    </row>
    <row r="40" spans="1:3" s="118" customFormat="1" ht="36" hidden="1">
      <c r="A40" s="122" t="s">
        <v>414</v>
      </c>
      <c r="B40" s="120" t="s">
        <v>415</v>
      </c>
      <c r="C40" s="134">
        <v>0</v>
      </c>
    </row>
    <row r="41" spans="1:3" s="118" customFormat="1" ht="72" hidden="1">
      <c r="A41" s="122" t="s">
        <v>416</v>
      </c>
      <c r="B41" s="120" t="s">
        <v>417</v>
      </c>
      <c r="C41" s="134">
        <f>C43</f>
        <v>0</v>
      </c>
    </row>
    <row r="42" spans="1:3" s="118" customFormat="1" ht="108" hidden="1">
      <c r="A42" s="122" t="s">
        <v>418</v>
      </c>
      <c r="B42" s="120" t="s">
        <v>419</v>
      </c>
      <c r="C42" s="134">
        <v>0</v>
      </c>
    </row>
    <row r="43" spans="1:3" s="118" customFormat="1" ht="90" hidden="1">
      <c r="A43" s="122" t="s">
        <v>420</v>
      </c>
      <c r="B43" s="120" t="s">
        <v>421</v>
      </c>
      <c r="C43" s="134">
        <v>0</v>
      </c>
    </row>
    <row r="44" spans="1:3" s="118" customFormat="1" ht="36">
      <c r="A44" s="122" t="s">
        <v>414</v>
      </c>
      <c r="B44" s="120" t="s">
        <v>415</v>
      </c>
      <c r="C44" s="134">
        <v>500000</v>
      </c>
    </row>
    <row r="45" spans="1:3" s="118" customFormat="1" ht="90">
      <c r="A45" s="122" t="s">
        <v>420</v>
      </c>
      <c r="B45" s="120" t="s">
        <v>421</v>
      </c>
      <c r="C45" s="134">
        <v>-8406.2</v>
      </c>
    </row>
    <row r="46" spans="1:3" s="118" customFormat="1" ht="18">
      <c r="A46" s="137"/>
      <c r="B46" s="130" t="s">
        <v>422</v>
      </c>
      <c r="C46" s="138">
        <f>C29+C11</f>
        <v>12769993.8</v>
      </c>
    </row>
    <row r="49" spans="1:3" ht="18">
      <c r="A49" s="59" t="s">
        <v>338</v>
      </c>
      <c r="B49" s="40"/>
      <c r="C49" s="1"/>
    </row>
    <row r="50" spans="1:3" ht="18">
      <c r="A50" s="1" t="s">
        <v>339</v>
      </c>
      <c r="B50" s="40"/>
      <c r="C50" s="4"/>
    </row>
    <row r="51" spans="1:3" ht="18">
      <c r="A51" s="1" t="s">
        <v>105</v>
      </c>
      <c r="C51" s="60" t="s">
        <v>337</v>
      </c>
    </row>
  </sheetData>
  <sheetProtection/>
  <mergeCells count="9">
    <mergeCell ref="A9:A10"/>
    <mergeCell ref="B9:B10"/>
    <mergeCell ref="C9:C10"/>
    <mergeCell ref="B1:C1"/>
    <mergeCell ref="B2:C2"/>
    <mergeCell ref="B3:C3"/>
    <mergeCell ref="B4:C4"/>
    <mergeCell ref="B5:C5"/>
    <mergeCell ref="A7:C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BreakPreview" zoomScaleSheetLayoutView="100" zoomScalePageLayoutView="0" workbookViewId="0" topLeftCell="A218">
      <selection activeCell="E11" sqref="E11"/>
    </sheetView>
  </sheetViews>
  <sheetFormatPr defaultColWidth="9.140625" defaultRowHeight="12.75"/>
  <cols>
    <col min="1" max="1" width="3.28125" style="20" customWidth="1"/>
    <col min="2" max="2" width="41.28125" style="21" customWidth="1"/>
    <col min="3" max="3" width="13.00390625" style="66" customWidth="1"/>
    <col min="4" max="4" width="4.8515625" style="28" customWidth="1"/>
    <col min="5" max="5" width="18.8515625" style="28" customWidth="1"/>
    <col min="6" max="6" width="12.00390625" style="29" customWidth="1"/>
    <col min="7" max="7" width="13.140625" style="29" bestFit="1" customWidth="1"/>
    <col min="8" max="16384" width="9.140625" style="22" customWidth="1"/>
  </cols>
  <sheetData>
    <row r="1" spans="1:7" s="38" customFormat="1" ht="15">
      <c r="A1" s="140"/>
      <c r="B1" s="141"/>
      <c r="C1" s="202" t="s">
        <v>443</v>
      </c>
      <c r="D1" s="202"/>
      <c r="E1" s="202"/>
      <c r="F1" s="39"/>
      <c r="G1" s="39"/>
    </row>
    <row r="2" spans="1:7" s="38" customFormat="1" ht="15">
      <c r="A2" s="140"/>
      <c r="B2" s="141"/>
      <c r="C2" s="202" t="s">
        <v>444</v>
      </c>
      <c r="D2" s="202"/>
      <c r="E2" s="202"/>
      <c r="F2" s="39"/>
      <c r="G2" s="39"/>
    </row>
    <row r="3" spans="1:7" s="38" customFormat="1" ht="15">
      <c r="A3" s="140"/>
      <c r="B3" s="141"/>
      <c r="C3" s="202" t="s">
        <v>339</v>
      </c>
      <c r="D3" s="202"/>
      <c r="E3" s="202"/>
      <c r="F3" s="39"/>
      <c r="G3" s="39"/>
    </row>
    <row r="4" spans="1:7" s="38" customFormat="1" ht="16.5" customHeight="1">
      <c r="A4" s="140"/>
      <c r="B4" s="141"/>
      <c r="C4" s="203" t="s">
        <v>105</v>
      </c>
      <c r="D4" s="203"/>
      <c r="E4" s="203"/>
      <c r="F4" s="39"/>
      <c r="G4" s="39"/>
    </row>
    <row r="5" spans="1:7" s="38" customFormat="1" ht="17.25" customHeight="1">
      <c r="A5" s="140"/>
      <c r="B5" s="141"/>
      <c r="C5" s="204" t="s">
        <v>448</v>
      </c>
      <c r="D5" s="204"/>
      <c r="E5" s="204"/>
      <c r="F5" s="39"/>
      <c r="G5" s="39"/>
    </row>
    <row r="6" spans="1:7" s="23" customFormat="1" ht="73.5" customHeight="1">
      <c r="A6" s="46"/>
      <c r="B6" s="179" t="s">
        <v>445</v>
      </c>
      <c r="C6" s="179"/>
      <c r="D6" s="179"/>
      <c r="E6" s="179"/>
      <c r="F6" s="29"/>
      <c r="G6" s="29"/>
    </row>
    <row r="7" spans="2:5" ht="13.5" customHeight="1">
      <c r="B7" s="24"/>
      <c r="D7" s="21"/>
      <c r="E7" s="28" t="s">
        <v>7</v>
      </c>
    </row>
    <row r="8" spans="1:7" s="25" customFormat="1" ht="37.5" customHeight="1">
      <c r="A8" s="182" t="s">
        <v>56</v>
      </c>
      <c r="B8" s="184" t="s">
        <v>57</v>
      </c>
      <c r="C8" s="184"/>
      <c r="D8" s="184"/>
      <c r="E8" s="185" t="s">
        <v>6</v>
      </c>
      <c r="F8" s="32"/>
      <c r="G8" s="32"/>
    </row>
    <row r="9" spans="1:7" s="25" customFormat="1" ht="62.25">
      <c r="A9" s="183"/>
      <c r="B9" s="184"/>
      <c r="C9" s="70" t="s">
        <v>12</v>
      </c>
      <c r="D9" s="70" t="s">
        <v>60</v>
      </c>
      <c r="E9" s="185"/>
      <c r="F9" s="32"/>
      <c r="G9" s="32"/>
    </row>
    <row r="10" spans="1:7" s="25" customFormat="1" ht="17.25" customHeight="1">
      <c r="A10" s="47">
        <v>1</v>
      </c>
      <c r="B10" s="67">
        <v>2</v>
      </c>
      <c r="C10" s="71" t="s">
        <v>441</v>
      </c>
      <c r="D10" s="71" t="s">
        <v>442</v>
      </c>
      <c r="E10" s="68">
        <v>5</v>
      </c>
      <c r="F10" s="32"/>
      <c r="G10" s="32"/>
    </row>
    <row r="11" spans="1:7" s="26" customFormat="1" ht="19.5" customHeight="1">
      <c r="A11" s="48"/>
      <c r="B11" s="78" t="s">
        <v>62</v>
      </c>
      <c r="C11" s="79"/>
      <c r="D11" s="79"/>
      <c r="E11" s="80">
        <f>E18+E23+E65+E69+E103+E140+E144+E190+E194+E223+E227</f>
        <v>13434875.73</v>
      </c>
      <c r="F11" s="30"/>
      <c r="G11" s="30"/>
    </row>
    <row r="12" spans="1:7" s="26" customFormat="1" ht="47.25" customHeight="1" hidden="1">
      <c r="A12" s="48">
        <v>1</v>
      </c>
      <c r="B12" s="77" t="s">
        <v>435</v>
      </c>
      <c r="C12" s="79"/>
      <c r="D12" s="79"/>
      <c r="E12" s="80">
        <f>E13</f>
        <v>1155</v>
      </c>
      <c r="F12" s="30"/>
      <c r="G12" s="30"/>
    </row>
    <row r="13" spans="1:7" s="28" customFormat="1" ht="90" hidden="1">
      <c r="A13" s="50"/>
      <c r="B13" s="51" t="s">
        <v>355</v>
      </c>
      <c r="C13" s="52"/>
      <c r="D13" s="52"/>
      <c r="E13" s="84">
        <f>E190</f>
        <v>1155</v>
      </c>
      <c r="F13" s="31"/>
      <c r="G13" s="31"/>
    </row>
    <row r="14" spans="1:7" s="26" customFormat="1" ht="19.5" customHeight="1" hidden="1">
      <c r="A14" s="48"/>
      <c r="B14" s="104"/>
      <c r="C14" s="105"/>
      <c r="D14" s="105"/>
      <c r="E14" s="106"/>
      <c r="F14" s="30"/>
      <c r="G14" s="30"/>
    </row>
    <row r="15" spans="1:7" s="27" customFormat="1" ht="36" customHeight="1" hidden="1">
      <c r="A15" s="48"/>
      <c r="B15" s="77" t="s">
        <v>329</v>
      </c>
      <c r="C15" s="79"/>
      <c r="D15" s="79"/>
      <c r="E15" s="80">
        <f>E16+E236+E238+E101+E125+E188+E243+E221+E250+E252</f>
        <v>15563241.46</v>
      </c>
      <c r="F15" s="30"/>
      <c r="G15" s="30"/>
    </row>
    <row r="16" spans="1:7" s="28" customFormat="1" ht="19.5" customHeight="1" hidden="1">
      <c r="A16" s="49" t="s">
        <v>68</v>
      </c>
      <c r="B16" s="77" t="s">
        <v>14</v>
      </c>
      <c r="C16" s="82"/>
      <c r="D16" s="83"/>
      <c r="E16" s="80">
        <f>E17+E22+E36+E41+E231+E232+E50+E45</f>
        <v>5244343</v>
      </c>
      <c r="F16" s="31"/>
      <c r="G16" s="31"/>
    </row>
    <row r="17" spans="1:7" s="28" customFormat="1" ht="73.5" customHeight="1" hidden="1">
      <c r="A17" s="54"/>
      <c r="B17" s="51" t="s">
        <v>16</v>
      </c>
      <c r="C17" s="52"/>
      <c r="D17" s="52"/>
      <c r="E17" s="84">
        <f>E18</f>
        <v>564619</v>
      </c>
      <c r="F17" s="55"/>
      <c r="G17" s="55"/>
    </row>
    <row r="18" spans="1:7" s="176" customFormat="1" ht="39" customHeight="1">
      <c r="A18" s="63"/>
      <c r="B18" s="156" t="s">
        <v>323</v>
      </c>
      <c r="C18" s="153" t="s">
        <v>204</v>
      </c>
      <c r="D18" s="153"/>
      <c r="E18" s="157">
        <f>E19</f>
        <v>564619</v>
      </c>
      <c r="F18" s="64"/>
      <c r="G18" s="64"/>
    </row>
    <row r="19" spans="1:7" s="65" customFormat="1" ht="18" customHeight="1">
      <c r="A19" s="63"/>
      <c r="B19" s="85" t="s">
        <v>2</v>
      </c>
      <c r="C19" s="86" t="s">
        <v>205</v>
      </c>
      <c r="D19" s="86"/>
      <c r="E19" s="84">
        <f>E20</f>
        <v>564619</v>
      </c>
      <c r="F19" s="64"/>
      <c r="G19" s="64"/>
    </row>
    <row r="20" spans="1:7" s="65" customFormat="1" ht="36.75" customHeight="1">
      <c r="A20" s="63"/>
      <c r="B20" s="85" t="s">
        <v>208</v>
      </c>
      <c r="C20" s="86" t="s">
        <v>327</v>
      </c>
      <c r="D20" s="86"/>
      <c r="E20" s="84">
        <f>E21</f>
        <v>564619</v>
      </c>
      <c r="F20" s="142"/>
      <c r="G20" s="64"/>
    </row>
    <row r="21" spans="1:7" s="65" customFormat="1" ht="141" customHeight="1">
      <c r="A21" s="63"/>
      <c r="B21" s="85" t="s">
        <v>210</v>
      </c>
      <c r="C21" s="86" t="s">
        <v>327</v>
      </c>
      <c r="D21" s="86" t="s">
        <v>209</v>
      </c>
      <c r="E21" s="84">
        <v>564619</v>
      </c>
      <c r="F21" s="142"/>
      <c r="G21" s="64"/>
    </row>
    <row r="22" spans="1:9" s="65" customFormat="1" ht="111" customHeight="1" hidden="1">
      <c r="A22" s="107"/>
      <c r="B22" s="85" t="s">
        <v>202</v>
      </c>
      <c r="C22" s="86"/>
      <c r="D22" s="86"/>
      <c r="E22" s="84">
        <f>E23</f>
        <v>3909524</v>
      </c>
      <c r="F22" s="108"/>
      <c r="G22" s="108">
        <v>0</v>
      </c>
      <c r="H22" s="143">
        <v>41365</v>
      </c>
      <c r="I22" s="65" t="s">
        <v>202</v>
      </c>
    </row>
    <row r="23" spans="1:7" s="176" customFormat="1" ht="57" customHeight="1">
      <c r="A23" s="63"/>
      <c r="B23" s="156" t="s">
        <v>215</v>
      </c>
      <c r="C23" s="153" t="s">
        <v>211</v>
      </c>
      <c r="D23" s="153"/>
      <c r="E23" s="157">
        <f>E24+E30+E54+E58+E62</f>
        <v>3909524</v>
      </c>
      <c r="F23" s="64"/>
      <c r="G23" s="64"/>
    </row>
    <row r="24" spans="1:7" s="65" customFormat="1" ht="57" customHeight="1">
      <c r="A24" s="63"/>
      <c r="B24" s="85" t="s">
        <v>216</v>
      </c>
      <c r="C24" s="86" t="s">
        <v>206</v>
      </c>
      <c r="D24" s="86"/>
      <c r="E24" s="84">
        <f>E25</f>
        <v>3518324</v>
      </c>
      <c r="F24" s="64"/>
      <c r="G24" s="64"/>
    </row>
    <row r="25" spans="1:7" s="65" customFormat="1" ht="37.5" customHeight="1">
      <c r="A25" s="63"/>
      <c r="B25" s="85" t="s">
        <v>208</v>
      </c>
      <c r="C25" s="86" t="s">
        <v>207</v>
      </c>
      <c r="D25" s="86"/>
      <c r="E25" s="84">
        <f>E26+E27+E28</f>
        <v>3518324</v>
      </c>
      <c r="F25" s="64"/>
      <c r="G25" s="64"/>
    </row>
    <row r="26" spans="1:7" s="65" customFormat="1" ht="136.5" customHeight="1">
      <c r="A26" s="63"/>
      <c r="B26" s="85" t="s">
        <v>210</v>
      </c>
      <c r="C26" s="86" t="s">
        <v>207</v>
      </c>
      <c r="D26" s="86" t="s">
        <v>209</v>
      </c>
      <c r="E26" s="84">
        <v>2878324</v>
      </c>
      <c r="F26" s="64"/>
      <c r="G26" s="64"/>
    </row>
    <row r="27" spans="1:7" s="65" customFormat="1" ht="60.75" customHeight="1">
      <c r="A27" s="63"/>
      <c r="B27" s="85" t="s">
        <v>218</v>
      </c>
      <c r="C27" s="86" t="s">
        <v>207</v>
      </c>
      <c r="D27" s="86" t="s">
        <v>217</v>
      </c>
      <c r="E27" s="84">
        <v>570000</v>
      </c>
      <c r="F27" s="64"/>
      <c r="G27" s="64"/>
    </row>
    <row r="28" spans="1:7" s="65" customFormat="1" ht="21.75" customHeight="1">
      <c r="A28" s="63"/>
      <c r="B28" s="85" t="s">
        <v>220</v>
      </c>
      <c r="C28" s="86" t="s">
        <v>207</v>
      </c>
      <c r="D28" s="86" t="s">
        <v>219</v>
      </c>
      <c r="E28" s="84">
        <v>70000</v>
      </c>
      <c r="F28" s="64"/>
      <c r="G28" s="64"/>
    </row>
    <row r="29" spans="1:7" s="146" customFormat="1" ht="58.5" customHeight="1" hidden="1">
      <c r="A29" s="144"/>
      <c r="B29" s="85" t="s">
        <v>215</v>
      </c>
      <c r="C29" s="86" t="s">
        <v>211</v>
      </c>
      <c r="D29" s="86"/>
      <c r="E29" s="84">
        <f>E30</f>
        <v>249200</v>
      </c>
      <c r="F29" s="145"/>
      <c r="G29" s="145"/>
    </row>
    <row r="30" spans="1:7" s="65" customFormat="1" ht="36">
      <c r="A30" s="63"/>
      <c r="B30" s="85" t="s">
        <v>222</v>
      </c>
      <c r="C30" s="86" t="s">
        <v>221</v>
      </c>
      <c r="D30" s="86"/>
      <c r="E30" s="84">
        <f>E31+E34+E51</f>
        <v>249200</v>
      </c>
      <c r="F30" s="64"/>
      <c r="G30" s="64"/>
    </row>
    <row r="31" spans="1:7" s="65" customFormat="1" ht="58.5" customHeight="1">
      <c r="A31" s="63"/>
      <c r="B31" s="85" t="s">
        <v>54</v>
      </c>
      <c r="C31" s="86" t="s">
        <v>246</v>
      </c>
      <c r="D31" s="86"/>
      <c r="E31" s="84">
        <f>E32</f>
        <v>195300</v>
      </c>
      <c r="F31" s="64"/>
      <c r="G31" s="64"/>
    </row>
    <row r="32" spans="1:7" s="65" customFormat="1" ht="130.5" customHeight="1">
      <c r="A32" s="63"/>
      <c r="B32" s="85" t="s">
        <v>210</v>
      </c>
      <c r="C32" s="86" t="s">
        <v>246</v>
      </c>
      <c r="D32" s="86" t="s">
        <v>209</v>
      </c>
      <c r="E32" s="84">
        <f>195300</f>
        <v>195300</v>
      </c>
      <c r="F32" s="64"/>
      <c r="G32" s="64"/>
    </row>
    <row r="33" spans="1:7" s="65" customFormat="1" ht="38.25" customHeight="1" hidden="1">
      <c r="A33" s="107"/>
      <c r="B33" s="85" t="s">
        <v>222</v>
      </c>
      <c r="C33" s="86" t="s">
        <v>221</v>
      </c>
      <c r="D33" s="86"/>
      <c r="E33" s="84">
        <f>E34</f>
        <v>3900</v>
      </c>
      <c r="F33" s="108"/>
      <c r="G33" s="108"/>
    </row>
    <row r="34" spans="1:7" s="65" customFormat="1" ht="90.75" customHeight="1">
      <c r="A34" s="63"/>
      <c r="B34" s="85" t="s">
        <v>224</v>
      </c>
      <c r="C34" s="86" t="s">
        <v>223</v>
      </c>
      <c r="D34" s="86"/>
      <c r="E34" s="84">
        <f>E35</f>
        <v>3900</v>
      </c>
      <c r="F34" s="64"/>
      <c r="G34" s="64"/>
    </row>
    <row r="35" spans="1:7" s="65" customFormat="1" ht="54">
      <c r="A35" s="63"/>
      <c r="B35" s="85" t="s">
        <v>218</v>
      </c>
      <c r="C35" s="86" t="s">
        <v>223</v>
      </c>
      <c r="D35" s="86" t="s">
        <v>217</v>
      </c>
      <c r="E35" s="84">
        <v>3900</v>
      </c>
      <c r="F35" s="64"/>
      <c r="G35" s="64"/>
    </row>
    <row r="36" spans="1:7" s="65" customFormat="1" ht="91.5" customHeight="1" hidden="1">
      <c r="A36" s="107"/>
      <c r="B36" s="147" t="s">
        <v>148</v>
      </c>
      <c r="C36" s="86"/>
      <c r="D36" s="86"/>
      <c r="E36" s="84">
        <f>E37</f>
        <v>0</v>
      </c>
      <c r="F36" s="108"/>
      <c r="G36" s="108"/>
    </row>
    <row r="37" spans="1:7" s="65" customFormat="1" ht="36" hidden="1">
      <c r="A37" s="63"/>
      <c r="B37" s="85" t="s">
        <v>226</v>
      </c>
      <c r="C37" s="86" t="s">
        <v>225</v>
      </c>
      <c r="D37" s="86"/>
      <c r="E37" s="84">
        <f>E38</f>
        <v>0</v>
      </c>
      <c r="F37" s="64"/>
      <c r="G37" s="64"/>
    </row>
    <row r="38" spans="1:7" s="65" customFormat="1" ht="18" hidden="1">
      <c r="A38" s="63"/>
      <c r="B38" s="85" t="s">
        <v>228</v>
      </c>
      <c r="C38" s="86" t="s">
        <v>227</v>
      </c>
      <c r="D38" s="86"/>
      <c r="E38" s="84">
        <f>E39</f>
        <v>0</v>
      </c>
      <c r="F38" s="64"/>
      <c r="G38" s="64"/>
    </row>
    <row r="39" spans="1:7" s="65" customFormat="1" ht="54" hidden="1">
      <c r="A39" s="63"/>
      <c r="B39" s="85" t="s">
        <v>230</v>
      </c>
      <c r="C39" s="86" t="s">
        <v>229</v>
      </c>
      <c r="D39" s="86"/>
      <c r="E39" s="84">
        <f>E40</f>
        <v>0</v>
      </c>
      <c r="F39" s="64"/>
      <c r="G39" s="64"/>
    </row>
    <row r="40" spans="1:7" s="65" customFormat="1" ht="54" hidden="1">
      <c r="A40" s="63"/>
      <c r="B40" s="85" t="s">
        <v>218</v>
      </c>
      <c r="C40" s="86" t="s">
        <v>229</v>
      </c>
      <c r="D40" s="86" t="s">
        <v>217</v>
      </c>
      <c r="E40" s="84">
        <v>0</v>
      </c>
      <c r="F40" s="64"/>
      <c r="G40" s="64"/>
    </row>
    <row r="41" spans="1:7" s="65" customFormat="1" ht="39.75" customHeight="1" hidden="1">
      <c r="A41" s="63"/>
      <c r="B41" s="85" t="s">
        <v>231</v>
      </c>
      <c r="C41" s="86"/>
      <c r="D41" s="86"/>
      <c r="E41" s="84">
        <f>E42</f>
        <v>0</v>
      </c>
      <c r="F41" s="64"/>
      <c r="G41" s="64"/>
    </row>
    <row r="42" spans="1:7" s="65" customFormat="1" ht="54.75" customHeight="1" hidden="1">
      <c r="A42" s="63"/>
      <c r="B42" s="85" t="s">
        <v>234</v>
      </c>
      <c r="C42" s="86" t="s">
        <v>232</v>
      </c>
      <c r="D42" s="86"/>
      <c r="E42" s="84">
        <f>E43</f>
        <v>0</v>
      </c>
      <c r="F42" s="64"/>
      <c r="G42" s="64"/>
    </row>
    <row r="43" spans="1:7" s="65" customFormat="1" ht="21" customHeight="1" hidden="1">
      <c r="A43" s="63"/>
      <c r="B43" s="85" t="s">
        <v>235</v>
      </c>
      <c r="C43" s="86" t="s">
        <v>233</v>
      </c>
      <c r="D43" s="86"/>
      <c r="E43" s="84">
        <f>E44</f>
        <v>0</v>
      </c>
      <c r="F43" s="64"/>
      <c r="G43" s="64"/>
    </row>
    <row r="44" spans="1:7" s="65" customFormat="1" ht="54" hidden="1">
      <c r="A44" s="63"/>
      <c r="B44" s="85" t="s">
        <v>218</v>
      </c>
      <c r="C44" s="86" t="s">
        <v>233</v>
      </c>
      <c r="D44" s="86" t="s">
        <v>217</v>
      </c>
      <c r="E44" s="84">
        <v>0</v>
      </c>
      <c r="F44" s="64"/>
      <c r="G44" s="64"/>
    </row>
    <row r="45" spans="1:7" s="65" customFormat="1" ht="90" hidden="1">
      <c r="A45" s="63"/>
      <c r="B45" s="85" t="s">
        <v>355</v>
      </c>
      <c r="C45" s="86"/>
      <c r="D45" s="86"/>
      <c r="E45" s="84">
        <f>E46</f>
        <v>0</v>
      </c>
      <c r="F45" s="64"/>
      <c r="G45" s="64"/>
    </row>
    <row r="46" spans="1:7" s="65" customFormat="1" ht="36" hidden="1">
      <c r="A46" s="63"/>
      <c r="B46" s="85" t="s">
        <v>226</v>
      </c>
      <c r="C46" s="86" t="s">
        <v>225</v>
      </c>
      <c r="D46" s="86"/>
      <c r="E46" s="84">
        <f>E48</f>
        <v>0</v>
      </c>
      <c r="F46" s="64"/>
      <c r="G46" s="64"/>
    </row>
    <row r="47" spans="1:7" s="65" customFormat="1" ht="18" hidden="1">
      <c r="A47" s="63"/>
      <c r="B47" s="85" t="s">
        <v>228</v>
      </c>
      <c r="C47" s="86" t="s">
        <v>227</v>
      </c>
      <c r="D47" s="86"/>
      <c r="E47" s="84"/>
      <c r="F47" s="64"/>
      <c r="G47" s="64"/>
    </row>
    <row r="48" spans="1:7" s="65" customFormat="1" ht="18" hidden="1">
      <c r="A48" s="63"/>
      <c r="B48" s="85" t="s">
        <v>356</v>
      </c>
      <c r="C48" s="86" t="s">
        <v>357</v>
      </c>
      <c r="D48" s="86"/>
      <c r="E48" s="84"/>
      <c r="F48" s="64"/>
      <c r="G48" s="64"/>
    </row>
    <row r="49" spans="1:7" s="65" customFormat="1" ht="18" hidden="1">
      <c r="A49" s="63"/>
      <c r="B49" s="85" t="s">
        <v>358</v>
      </c>
      <c r="C49" s="86" t="s">
        <v>357</v>
      </c>
      <c r="D49" s="86" t="s">
        <v>359</v>
      </c>
      <c r="E49" s="84"/>
      <c r="F49" s="64"/>
      <c r="G49" s="64"/>
    </row>
    <row r="50" spans="1:7" s="65" customFormat="1" ht="36" hidden="1">
      <c r="A50" s="63"/>
      <c r="B50" s="148" t="s">
        <v>346</v>
      </c>
      <c r="C50" s="149"/>
      <c r="D50" s="149"/>
      <c r="E50" s="84">
        <f>E228</f>
        <v>335000</v>
      </c>
      <c r="F50" s="64"/>
      <c r="G50" s="64"/>
    </row>
    <row r="51" spans="1:7" s="65" customFormat="1" ht="72">
      <c r="A51" s="63"/>
      <c r="B51" s="85" t="s">
        <v>54</v>
      </c>
      <c r="C51" s="86" t="s">
        <v>354</v>
      </c>
      <c r="D51" s="86"/>
      <c r="E51" s="84">
        <v>50000</v>
      </c>
      <c r="F51" s="64"/>
      <c r="G51" s="64"/>
    </row>
    <row r="52" spans="1:7" s="65" customFormat="1" ht="144">
      <c r="A52" s="63"/>
      <c r="B52" s="85" t="s">
        <v>210</v>
      </c>
      <c r="C52" s="86" t="s">
        <v>354</v>
      </c>
      <c r="D52" s="86" t="s">
        <v>209</v>
      </c>
      <c r="E52" s="84">
        <v>50000</v>
      </c>
      <c r="F52" s="64"/>
      <c r="G52" s="64"/>
    </row>
    <row r="53" spans="1:7" s="65" customFormat="1" ht="54.75" customHeight="1" hidden="1">
      <c r="A53" s="63"/>
      <c r="B53" s="85" t="s">
        <v>215</v>
      </c>
      <c r="C53" s="86" t="s">
        <v>211</v>
      </c>
      <c r="D53" s="86"/>
      <c r="E53" s="84">
        <f>E54</f>
        <v>20000</v>
      </c>
      <c r="F53" s="64"/>
      <c r="G53" s="64"/>
    </row>
    <row r="54" spans="1:7" s="65" customFormat="1" ht="36" customHeight="1">
      <c r="A54" s="107"/>
      <c r="B54" s="85" t="s">
        <v>237</v>
      </c>
      <c r="C54" s="86" t="s">
        <v>236</v>
      </c>
      <c r="D54" s="86"/>
      <c r="E54" s="84">
        <f>E55</f>
        <v>20000</v>
      </c>
      <c r="F54" s="108"/>
      <c r="G54" s="108"/>
    </row>
    <row r="55" spans="1:7" s="65" customFormat="1" ht="23.25" customHeight="1">
      <c r="A55" s="63"/>
      <c r="B55" s="85" t="s">
        <v>239</v>
      </c>
      <c r="C55" s="86" t="s">
        <v>238</v>
      </c>
      <c r="D55" s="86"/>
      <c r="E55" s="84">
        <f>E56</f>
        <v>20000</v>
      </c>
      <c r="F55" s="64"/>
      <c r="G55" s="64"/>
    </row>
    <row r="56" spans="1:7" s="65" customFormat="1" ht="18">
      <c r="A56" s="63"/>
      <c r="B56" s="85" t="s">
        <v>220</v>
      </c>
      <c r="C56" s="86" t="s">
        <v>238</v>
      </c>
      <c r="D56" s="86" t="s">
        <v>219</v>
      </c>
      <c r="E56" s="84">
        <v>20000</v>
      </c>
      <c r="F56" s="64"/>
      <c r="G56" s="64"/>
    </row>
    <row r="57" spans="1:7" s="152" customFormat="1" ht="54" hidden="1">
      <c r="A57" s="150"/>
      <c r="B57" s="85" t="s">
        <v>215</v>
      </c>
      <c r="C57" s="86" t="s">
        <v>211</v>
      </c>
      <c r="D57" s="86"/>
      <c r="E57" s="84">
        <f>E58</f>
        <v>117000</v>
      </c>
      <c r="F57" s="151"/>
      <c r="G57" s="151"/>
    </row>
    <row r="58" spans="1:7" s="152" customFormat="1" ht="54">
      <c r="A58" s="150"/>
      <c r="B58" s="85" t="s">
        <v>312</v>
      </c>
      <c r="C58" s="86" t="s">
        <v>311</v>
      </c>
      <c r="D58" s="86"/>
      <c r="E58" s="84">
        <f>E59</f>
        <v>117000</v>
      </c>
      <c r="F58" s="151"/>
      <c r="G58" s="151"/>
    </row>
    <row r="59" spans="1:7" s="152" customFormat="1" ht="37.5" customHeight="1">
      <c r="A59" s="150"/>
      <c r="B59" s="85" t="s">
        <v>314</v>
      </c>
      <c r="C59" s="86" t="s">
        <v>313</v>
      </c>
      <c r="D59" s="86"/>
      <c r="E59" s="84">
        <f>E60</f>
        <v>117000</v>
      </c>
      <c r="F59" s="151"/>
      <c r="G59" s="151"/>
    </row>
    <row r="60" spans="1:7" s="152" customFormat="1" ht="54">
      <c r="A60" s="150"/>
      <c r="B60" s="85" t="s">
        <v>218</v>
      </c>
      <c r="C60" s="86" t="s">
        <v>313</v>
      </c>
      <c r="D60" s="86" t="s">
        <v>217</v>
      </c>
      <c r="E60" s="84">
        <f>60000+57000</f>
        <v>117000</v>
      </c>
      <c r="F60" s="151"/>
      <c r="G60" s="151"/>
    </row>
    <row r="61" spans="1:7" s="65" customFormat="1" ht="54.75" customHeight="1" hidden="1">
      <c r="A61" s="107"/>
      <c r="B61" s="85" t="s">
        <v>215</v>
      </c>
      <c r="C61" s="86" t="s">
        <v>211</v>
      </c>
      <c r="D61" s="86"/>
      <c r="E61" s="84">
        <f>E64</f>
        <v>5000</v>
      </c>
      <c r="F61" s="108"/>
      <c r="G61" s="108"/>
    </row>
    <row r="62" spans="1:7" s="65" customFormat="1" ht="36">
      <c r="A62" s="107"/>
      <c r="B62" s="85" t="s">
        <v>330</v>
      </c>
      <c r="C62" s="86" t="s">
        <v>331</v>
      </c>
      <c r="D62" s="86"/>
      <c r="E62" s="84">
        <f>E63</f>
        <v>5000</v>
      </c>
      <c r="F62" s="108"/>
      <c r="G62" s="108"/>
    </row>
    <row r="63" spans="1:7" s="65" customFormat="1" ht="36">
      <c r="A63" s="107"/>
      <c r="B63" s="85" t="s">
        <v>314</v>
      </c>
      <c r="C63" s="86" t="s">
        <v>332</v>
      </c>
      <c r="D63" s="86"/>
      <c r="E63" s="84">
        <f>E64</f>
        <v>5000</v>
      </c>
      <c r="F63" s="108"/>
      <c r="G63" s="108"/>
    </row>
    <row r="64" spans="1:7" s="65" customFormat="1" ht="54">
      <c r="A64" s="107"/>
      <c r="B64" s="85" t="s">
        <v>218</v>
      </c>
      <c r="C64" s="86" t="s">
        <v>332</v>
      </c>
      <c r="D64" s="86" t="s">
        <v>217</v>
      </c>
      <c r="E64" s="84">
        <v>5000</v>
      </c>
      <c r="F64" s="108"/>
      <c r="G64" s="108"/>
    </row>
    <row r="65" spans="1:7" s="176" customFormat="1" ht="17.25">
      <c r="A65" s="63"/>
      <c r="B65" s="156" t="s">
        <v>240</v>
      </c>
      <c r="C65" s="153" t="s">
        <v>212</v>
      </c>
      <c r="D65" s="153"/>
      <c r="E65" s="157">
        <f>E66</f>
        <v>50000</v>
      </c>
      <c r="F65" s="64"/>
      <c r="G65" s="64"/>
    </row>
    <row r="66" spans="1:7" s="65" customFormat="1" ht="39" customHeight="1">
      <c r="A66" s="63"/>
      <c r="B66" s="85" t="s">
        <v>242</v>
      </c>
      <c r="C66" s="86" t="s">
        <v>241</v>
      </c>
      <c r="D66" s="86"/>
      <c r="E66" s="84">
        <f>E67+E233</f>
        <v>50000</v>
      </c>
      <c r="F66" s="64"/>
      <c r="G66" s="64"/>
    </row>
    <row r="67" spans="1:7" s="65" customFormat="1" ht="36">
      <c r="A67" s="63"/>
      <c r="B67" s="85" t="s">
        <v>426</v>
      </c>
      <c r="C67" s="86" t="s">
        <v>425</v>
      </c>
      <c r="D67" s="86"/>
      <c r="E67" s="84">
        <f>E68</f>
        <v>50000</v>
      </c>
      <c r="F67" s="64"/>
      <c r="G67" s="64"/>
    </row>
    <row r="68" spans="1:7" s="65" customFormat="1" ht="18">
      <c r="A68" s="63"/>
      <c r="B68" s="85" t="s">
        <v>358</v>
      </c>
      <c r="C68" s="86" t="s">
        <v>425</v>
      </c>
      <c r="D68" s="86" t="s">
        <v>359</v>
      </c>
      <c r="E68" s="84">
        <v>50000</v>
      </c>
      <c r="F68" s="64"/>
      <c r="G68" s="64"/>
    </row>
    <row r="69" spans="1:7" s="176" customFormat="1" ht="40.5" customHeight="1">
      <c r="A69" s="63"/>
      <c r="B69" s="156" t="s">
        <v>247</v>
      </c>
      <c r="C69" s="153" t="s">
        <v>213</v>
      </c>
      <c r="D69" s="153"/>
      <c r="E69" s="157">
        <f>E70+E90</f>
        <v>20000</v>
      </c>
      <c r="F69" s="64"/>
      <c r="G69" s="64"/>
    </row>
    <row r="70" spans="1:7" s="65" customFormat="1" ht="72">
      <c r="A70" s="63"/>
      <c r="B70" s="85" t="s">
        <v>249</v>
      </c>
      <c r="C70" s="86" t="s">
        <v>248</v>
      </c>
      <c r="D70" s="86"/>
      <c r="E70" s="84">
        <f>E71+E75+E77</f>
        <v>10000</v>
      </c>
      <c r="F70" s="64"/>
      <c r="G70" s="64"/>
    </row>
    <row r="71" spans="1:7" s="65" customFormat="1" ht="92.25" customHeight="1">
      <c r="A71" s="63"/>
      <c r="B71" s="85" t="s">
        <v>251</v>
      </c>
      <c r="C71" s="86" t="s">
        <v>250</v>
      </c>
      <c r="D71" s="86"/>
      <c r="E71" s="84">
        <f>E74</f>
        <v>10000</v>
      </c>
      <c r="F71" s="64"/>
      <c r="G71" s="64"/>
    </row>
    <row r="72" spans="1:7" s="65" customFormat="1" ht="56.25" customHeight="1" hidden="1">
      <c r="A72" s="63"/>
      <c r="B72" s="85" t="s">
        <v>21</v>
      </c>
      <c r="C72" s="86" t="s">
        <v>70</v>
      </c>
      <c r="D72" s="153"/>
      <c r="E72" s="84"/>
      <c r="F72" s="64"/>
      <c r="G72" s="64"/>
    </row>
    <row r="73" spans="1:7" s="65" customFormat="1" ht="18" hidden="1">
      <c r="A73" s="63"/>
      <c r="B73" s="85" t="s">
        <v>21</v>
      </c>
      <c r="C73" s="86" t="s">
        <v>70</v>
      </c>
      <c r="D73" s="86" t="s">
        <v>22</v>
      </c>
      <c r="E73" s="84"/>
      <c r="F73" s="64"/>
      <c r="G73" s="64"/>
    </row>
    <row r="74" spans="1:7" s="65" customFormat="1" ht="54">
      <c r="A74" s="63"/>
      <c r="B74" s="85" t="s">
        <v>218</v>
      </c>
      <c r="C74" s="86" t="s">
        <v>250</v>
      </c>
      <c r="D74" s="86" t="s">
        <v>217</v>
      </c>
      <c r="E74" s="84">
        <v>10000</v>
      </c>
      <c r="F74" s="64"/>
      <c r="G74" s="64"/>
    </row>
    <row r="75" spans="1:7" s="65" customFormat="1" ht="81.75" customHeight="1" hidden="1">
      <c r="A75" s="63"/>
      <c r="B75" s="85" t="s">
        <v>171</v>
      </c>
      <c r="C75" s="86" t="s">
        <v>252</v>
      </c>
      <c r="D75" s="86"/>
      <c r="E75" s="84">
        <f>E76</f>
        <v>0</v>
      </c>
      <c r="F75" s="64"/>
      <c r="G75" s="64"/>
    </row>
    <row r="76" spans="1:7" s="65" customFormat="1" ht="54" hidden="1">
      <c r="A76" s="63"/>
      <c r="B76" s="85" t="s">
        <v>218</v>
      </c>
      <c r="C76" s="86" t="s">
        <v>252</v>
      </c>
      <c r="D76" s="86" t="s">
        <v>217</v>
      </c>
      <c r="E76" s="84">
        <v>0</v>
      </c>
      <c r="F76" s="64"/>
      <c r="G76" s="64"/>
    </row>
    <row r="77" spans="1:7" s="65" customFormat="1" ht="96" customHeight="1" hidden="1">
      <c r="A77" s="63"/>
      <c r="B77" s="154" t="s">
        <v>254</v>
      </c>
      <c r="C77" s="86" t="s">
        <v>253</v>
      </c>
      <c r="D77" s="86"/>
      <c r="E77" s="84">
        <f>E78</f>
        <v>0</v>
      </c>
      <c r="F77" s="64"/>
      <c r="G77" s="64"/>
    </row>
    <row r="78" spans="1:7" s="146" customFormat="1" ht="55.5" customHeight="1" hidden="1">
      <c r="A78" s="150"/>
      <c r="B78" s="85" t="s">
        <v>218</v>
      </c>
      <c r="C78" s="86" t="s">
        <v>253</v>
      </c>
      <c r="D78" s="86" t="s">
        <v>217</v>
      </c>
      <c r="E78" s="84">
        <v>0</v>
      </c>
      <c r="F78" s="155"/>
      <c r="G78" s="155"/>
    </row>
    <row r="79" spans="1:7" s="65" customFormat="1" ht="18" hidden="1">
      <c r="A79" s="63"/>
      <c r="B79" s="85" t="s">
        <v>21</v>
      </c>
      <c r="C79" s="86" t="s">
        <v>70</v>
      </c>
      <c r="D79" s="86" t="s">
        <v>22</v>
      </c>
      <c r="E79" s="84">
        <v>0</v>
      </c>
      <c r="F79" s="64"/>
      <c r="G79" s="64"/>
    </row>
    <row r="80" spans="1:7" s="65" customFormat="1" ht="18" customHeight="1" hidden="1">
      <c r="A80" s="63"/>
      <c r="B80" s="156" t="s">
        <v>34</v>
      </c>
      <c r="C80" s="153"/>
      <c r="D80" s="153"/>
      <c r="E80" s="157">
        <f>E81</f>
        <v>0</v>
      </c>
      <c r="F80" s="64"/>
      <c r="G80" s="64"/>
    </row>
    <row r="81" spans="1:7" s="65" customFormat="1" ht="35.25" customHeight="1" hidden="1">
      <c r="A81" s="63"/>
      <c r="B81" s="85" t="s">
        <v>44</v>
      </c>
      <c r="C81" s="86" t="s">
        <v>39</v>
      </c>
      <c r="D81" s="86"/>
      <c r="E81" s="84">
        <f>E83</f>
        <v>0</v>
      </c>
      <c r="F81" s="64"/>
      <c r="G81" s="64"/>
    </row>
    <row r="82" spans="1:7" s="65" customFormat="1" ht="59.25" customHeight="1" hidden="1">
      <c r="A82" s="63"/>
      <c r="B82" s="85" t="s">
        <v>122</v>
      </c>
      <c r="C82" s="86" t="s">
        <v>71</v>
      </c>
      <c r="D82" s="86"/>
      <c r="E82" s="84">
        <f>E83</f>
        <v>0</v>
      </c>
      <c r="F82" s="64"/>
      <c r="G82" s="64"/>
    </row>
    <row r="83" spans="1:7" s="65" customFormat="1" ht="18" hidden="1">
      <c r="A83" s="63"/>
      <c r="B83" s="85" t="s">
        <v>21</v>
      </c>
      <c r="C83" s="86" t="s">
        <v>71</v>
      </c>
      <c r="D83" s="86" t="s">
        <v>22</v>
      </c>
      <c r="E83" s="84">
        <v>0</v>
      </c>
      <c r="F83" s="64"/>
      <c r="G83" s="64"/>
    </row>
    <row r="84" spans="1:7" s="65" customFormat="1" ht="36.75" customHeight="1" hidden="1">
      <c r="A84" s="107"/>
      <c r="B84" s="85" t="s">
        <v>34</v>
      </c>
      <c r="C84" s="86"/>
      <c r="D84" s="86"/>
      <c r="E84" s="84">
        <f>SUM(E85)</f>
        <v>10000</v>
      </c>
      <c r="F84" s="108"/>
      <c r="G84" s="108"/>
    </row>
    <row r="85" spans="1:7" s="65" customFormat="1" ht="37.5" customHeight="1" hidden="1">
      <c r="A85" s="63"/>
      <c r="B85" s="85" t="s">
        <v>247</v>
      </c>
      <c r="C85" s="86" t="s">
        <v>213</v>
      </c>
      <c r="D85" s="86"/>
      <c r="E85" s="84">
        <f>E91</f>
        <v>10000</v>
      </c>
      <c r="F85" s="64"/>
      <c r="G85" s="64"/>
    </row>
    <row r="86" spans="1:7" s="65" customFormat="1" ht="72" hidden="1">
      <c r="A86" s="63"/>
      <c r="B86" s="85" t="s">
        <v>120</v>
      </c>
      <c r="C86" s="86" t="s">
        <v>104</v>
      </c>
      <c r="D86" s="86"/>
      <c r="E86" s="84">
        <f>E87</f>
        <v>0</v>
      </c>
      <c r="F86" s="64"/>
      <c r="G86" s="64"/>
    </row>
    <row r="87" spans="1:7" s="65" customFormat="1" ht="18" hidden="1">
      <c r="A87" s="63"/>
      <c r="B87" s="85" t="s">
        <v>21</v>
      </c>
      <c r="C87" s="86" t="s">
        <v>104</v>
      </c>
      <c r="D87" s="86" t="s">
        <v>22</v>
      </c>
      <c r="E87" s="84">
        <v>0</v>
      </c>
      <c r="F87" s="64"/>
      <c r="G87" s="64"/>
    </row>
    <row r="88" spans="1:7" s="65" customFormat="1" ht="93.75" customHeight="1" hidden="1">
      <c r="A88" s="63"/>
      <c r="B88" s="85" t="s">
        <v>123</v>
      </c>
      <c r="C88" s="86" t="s">
        <v>72</v>
      </c>
      <c r="D88" s="86"/>
      <c r="E88" s="84">
        <f>E89</f>
        <v>0</v>
      </c>
      <c r="F88" s="64"/>
      <c r="G88" s="64"/>
    </row>
    <row r="89" spans="1:7" s="65" customFormat="1" ht="18" hidden="1">
      <c r="A89" s="63"/>
      <c r="B89" s="85" t="s">
        <v>21</v>
      </c>
      <c r="C89" s="86" t="s">
        <v>72</v>
      </c>
      <c r="D89" s="86" t="s">
        <v>22</v>
      </c>
      <c r="E89" s="84">
        <v>0</v>
      </c>
      <c r="F89" s="64"/>
      <c r="G89" s="64"/>
    </row>
    <row r="90" spans="1:7" s="65" customFormat="1" ht="51.75" customHeight="1">
      <c r="A90" s="63"/>
      <c r="B90" s="85" t="s">
        <v>325</v>
      </c>
      <c r="C90" s="86" t="s">
        <v>324</v>
      </c>
      <c r="D90" s="86"/>
      <c r="E90" s="84">
        <f>E91</f>
        <v>10000</v>
      </c>
      <c r="F90" s="64"/>
      <c r="G90" s="64"/>
    </row>
    <row r="91" spans="1:7" s="65" customFormat="1" ht="36">
      <c r="A91" s="63"/>
      <c r="B91" s="85" t="s">
        <v>256</v>
      </c>
      <c r="C91" s="86" t="s">
        <v>255</v>
      </c>
      <c r="D91" s="86"/>
      <c r="E91" s="84">
        <f>E92</f>
        <v>10000</v>
      </c>
      <c r="F91" s="64"/>
      <c r="G91" s="64"/>
    </row>
    <row r="92" spans="1:7" s="65" customFormat="1" ht="54">
      <c r="A92" s="63"/>
      <c r="B92" s="85" t="s">
        <v>218</v>
      </c>
      <c r="C92" s="86" t="s">
        <v>257</v>
      </c>
      <c r="D92" s="86" t="s">
        <v>217</v>
      </c>
      <c r="E92" s="84">
        <v>10000</v>
      </c>
      <c r="F92" s="64"/>
      <c r="G92" s="64"/>
    </row>
    <row r="93" spans="1:7" s="146" customFormat="1" ht="53.25" customHeight="1" hidden="1">
      <c r="A93" s="150"/>
      <c r="B93" s="85" t="s">
        <v>36</v>
      </c>
      <c r="C93" s="86"/>
      <c r="D93" s="86"/>
      <c r="E93" s="84">
        <f>E94</f>
        <v>0</v>
      </c>
      <c r="F93" s="155"/>
      <c r="G93" s="155"/>
    </row>
    <row r="94" spans="1:7" s="65" customFormat="1" ht="36.75" customHeight="1" hidden="1">
      <c r="A94" s="63"/>
      <c r="B94" s="85" t="s">
        <v>247</v>
      </c>
      <c r="C94" s="86" t="s">
        <v>213</v>
      </c>
      <c r="D94" s="86"/>
      <c r="E94" s="84">
        <f>E95</f>
        <v>0</v>
      </c>
      <c r="F94" s="64"/>
      <c r="G94" s="64"/>
    </row>
    <row r="95" spans="1:7" s="65" customFormat="1" ht="57" customHeight="1" hidden="1">
      <c r="A95" s="63"/>
      <c r="B95" s="85" t="s">
        <v>36</v>
      </c>
      <c r="C95" s="86" t="s">
        <v>258</v>
      </c>
      <c r="D95" s="86"/>
      <c r="E95" s="84">
        <f>E96</f>
        <v>0</v>
      </c>
      <c r="F95" s="64"/>
      <c r="G95" s="64"/>
    </row>
    <row r="96" spans="1:7" s="65" customFormat="1" ht="54" hidden="1">
      <c r="A96" s="63"/>
      <c r="B96" s="85" t="s">
        <v>260</v>
      </c>
      <c r="C96" s="86" t="s">
        <v>259</v>
      </c>
      <c r="D96" s="86"/>
      <c r="E96" s="84">
        <f>E98</f>
        <v>0</v>
      </c>
      <c r="F96" s="64"/>
      <c r="G96" s="64"/>
    </row>
    <row r="97" spans="1:7" s="65" customFormat="1" ht="75.75" customHeight="1" hidden="1">
      <c r="A97" s="63"/>
      <c r="B97" s="85" t="s">
        <v>197</v>
      </c>
      <c r="C97" s="86" t="s">
        <v>72</v>
      </c>
      <c r="D97" s="86" t="s">
        <v>196</v>
      </c>
      <c r="E97" s="84">
        <f>150000-150000</f>
        <v>0</v>
      </c>
      <c r="F97" s="64"/>
      <c r="G97" s="64"/>
    </row>
    <row r="98" spans="1:7" s="65" customFormat="1" ht="54" hidden="1">
      <c r="A98" s="63"/>
      <c r="B98" s="85" t="s">
        <v>218</v>
      </c>
      <c r="C98" s="86" t="s">
        <v>259</v>
      </c>
      <c r="D98" s="86" t="s">
        <v>217</v>
      </c>
      <c r="E98" s="84">
        <v>0</v>
      </c>
      <c r="F98" s="64"/>
      <c r="G98" s="64"/>
    </row>
    <row r="99" spans="1:7" s="65" customFormat="1" ht="117.75" customHeight="1" hidden="1">
      <c r="A99" s="63"/>
      <c r="B99" s="85" t="s">
        <v>73</v>
      </c>
      <c r="C99" s="86" t="s">
        <v>74</v>
      </c>
      <c r="D99" s="86"/>
      <c r="E99" s="84">
        <f>E100</f>
        <v>0</v>
      </c>
      <c r="F99" s="64"/>
      <c r="G99" s="64"/>
    </row>
    <row r="100" spans="1:7" s="65" customFormat="1" ht="18" hidden="1">
      <c r="A100" s="63"/>
      <c r="B100" s="85" t="s">
        <v>21</v>
      </c>
      <c r="C100" s="86" t="s">
        <v>74</v>
      </c>
      <c r="D100" s="86" t="s">
        <v>22</v>
      </c>
      <c r="E100" s="84">
        <f>5000-5000</f>
        <v>0</v>
      </c>
      <c r="F100" s="64"/>
      <c r="G100" s="64"/>
    </row>
    <row r="101" spans="1:7" s="65" customFormat="1" ht="17.25" hidden="1">
      <c r="A101" s="63" t="s">
        <v>436</v>
      </c>
      <c r="B101" s="156" t="s">
        <v>37</v>
      </c>
      <c r="C101" s="153"/>
      <c r="D101" s="153"/>
      <c r="E101" s="157">
        <f>E117+E102</f>
        <v>1545000</v>
      </c>
      <c r="F101" s="64"/>
      <c r="G101" s="64"/>
    </row>
    <row r="102" spans="1:7" s="65" customFormat="1" ht="35.25" customHeight="1" hidden="1">
      <c r="A102" s="107"/>
      <c r="B102" s="85" t="s">
        <v>103</v>
      </c>
      <c r="C102" s="86"/>
      <c r="D102" s="86"/>
      <c r="E102" s="158">
        <f>E103</f>
        <v>1515000</v>
      </c>
      <c r="F102" s="108"/>
      <c r="G102" s="108"/>
    </row>
    <row r="103" spans="1:7" s="176" customFormat="1" ht="39.75" customHeight="1">
      <c r="A103" s="63"/>
      <c r="B103" s="156" t="s">
        <v>261</v>
      </c>
      <c r="C103" s="153" t="s">
        <v>214</v>
      </c>
      <c r="D103" s="153"/>
      <c r="E103" s="168">
        <f>E104+E106+E108</f>
        <v>1515000</v>
      </c>
      <c r="F103" s="64"/>
      <c r="G103" s="64"/>
    </row>
    <row r="104" spans="1:7" s="65" customFormat="1" ht="54">
      <c r="A104" s="63"/>
      <c r="B104" s="85" t="s">
        <v>145</v>
      </c>
      <c r="C104" s="86" t="s">
        <v>268</v>
      </c>
      <c r="D104" s="86"/>
      <c r="E104" s="84">
        <f>E105</f>
        <v>15000</v>
      </c>
      <c r="F104" s="64"/>
      <c r="G104" s="64"/>
    </row>
    <row r="105" spans="1:7" s="65" customFormat="1" ht="54">
      <c r="A105" s="63"/>
      <c r="B105" s="85" t="s">
        <v>218</v>
      </c>
      <c r="C105" s="86" t="s">
        <v>268</v>
      </c>
      <c r="D105" s="86" t="s">
        <v>217</v>
      </c>
      <c r="E105" s="84">
        <v>15000</v>
      </c>
      <c r="F105" s="64"/>
      <c r="G105" s="64"/>
    </row>
    <row r="106" spans="1:7" s="65" customFormat="1" ht="36.75" customHeight="1">
      <c r="A106" s="63"/>
      <c r="B106" s="160" t="s">
        <v>76</v>
      </c>
      <c r="C106" s="86" t="s">
        <v>269</v>
      </c>
      <c r="D106" s="86"/>
      <c r="E106" s="84">
        <f>E107</f>
        <v>15000</v>
      </c>
      <c r="F106" s="64"/>
      <c r="G106" s="64"/>
    </row>
    <row r="107" spans="1:7" s="65" customFormat="1" ht="54">
      <c r="A107" s="63"/>
      <c r="B107" s="85" t="s">
        <v>218</v>
      </c>
      <c r="C107" s="86" t="s">
        <v>269</v>
      </c>
      <c r="D107" s="86" t="s">
        <v>217</v>
      </c>
      <c r="E107" s="84">
        <v>15000</v>
      </c>
      <c r="F107" s="64"/>
      <c r="G107" s="64"/>
    </row>
    <row r="108" spans="1:7" s="65" customFormat="1" ht="40.5" customHeight="1">
      <c r="A108" s="63"/>
      <c r="B108" s="85" t="s">
        <v>263</v>
      </c>
      <c r="C108" s="86" t="s">
        <v>262</v>
      </c>
      <c r="D108" s="86"/>
      <c r="E108" s="158">
        <f>E109+E115</f>
        <v>1485000</v>
      </c>
      <c r="F108" s="64"/>
      <c r="G108" s="64"/>
    </row>
    <row r="109" spans="1:7" s="65" customFormat="1" ht="132" customHeight="1">
      <c r="A109" s="63"/>
      <c r="B109" s="85" t="s">
        <v>141</v>
      </c>
      <c r="C109" s="86" t="s">
        <v>264</v>
      </c>
      <c r="D109" s="86"/>
      <c r="E109" s="158">
        <f>E110+E114</f>
        <v>1485000</v>
      </c>
      <c r="F109" s="64"/>
      <c r="G109" s="64"/>
    </row>
    <row r="110" spans="1:7" s="65" customFormat="1" ht="54">
      <c r="A110" s="63"/>
      <c r="B110" s="85" t="s">
        <v>218</v>
      </c>
      <c r="C110" s="86" t="s">
        <v>264</v>
      </c>
      <c r="D110" s="86" t="s">
        <v>217</v>
      </c>
      <c r="E110" s="158">
        <v>1485000</v>
      </c>
      <c r="F110" s="64"/>
      <c r="G110" s="64"/>
    </row>
    <row r="111" spans="1:7" s="65" customFormat="1" ht="18" customHeight="1" hidden="1">
      <c r="A111" s="63"/>
      <c r="B111" s="85" t="s">
        <v>77</v>
      </c>
      <c r="C111" s="86" t="s">
        <v>78</v>
      </c>
      <c r="D111" s="86"/>
      <c r="E111" s="158">
        <f>E112</f>
        <v>0</v>
      </c>
      <c r="F111" s="64"/>
      <c r="G111" s="64"/>
    </row>
    <row r="112" spans="1:7" s="65" customFormat="1" ht="75" customHeight="1" hidden="1">
      <c r="A112" s="63"/>
      <c r="B112" s="159" t="s">
        <v>157</v>
      </c>
      <c r="C112" s="86" t="s">
        <v>158</v>
      </c>
      <c r="D112" s="86"/>
      <c r="E112" s="158">
        <f>E113</f>
        <v>0</v>
      </c>
      <c r="F112" s="64"/>
      <c r="G112" s="64"/>
    </row>
    <row r="113" spans="1:7" s="65" customFormat="1" ht="18" customHeight="1" hidden="1">
      <c r="A113" s="63"/>
      <c r="B113" s="85" t="s">
        <v>21</v>
      </c>
      <c r="C113" s="86" t="s">
        <v>158</v>
      </c>
      <c r="D113" s="86" t="s">
        <v>22</v>
      </c>
      <c r="E113" s="158">
        <v>0</v>
      </c>
      <c r="F113" s="64"/>
      <c r="G113" s="64"/>
    </row>
    <row r="114" spans="1:7" s="65" customFormat="1" ht="21" customHeight="1" hidden="1">
      <c r="A114" s="63"/>
      <c r="B114" s="85" t="s">
        <v>43</v>
      </c>
      <c r="C114" s="86" t="s">
        <v>264</v>
      </c>
      <c r="D114" s="86" t="s">
        <v>265</v>
      </c>
      <c r="E114" s="158">
        <v>0</v>
      </c>
      <c r="F114" s="64"/>
      <c r="G114" s="64"/>
    </row>
    <row r="115" spans="1:7" s="65" customFormat="1" ht="54" hidden="1">
      <c r="A115" s="63"/>
      <c r="B115" s="85" t="s">
        <v>267</v>
      </c>
      <c r="C115" s="86" t="s">
        <v>266</v>
      </c>
      <c r="D115" s="86"/>
      <c r="E115" s="84">
        <f>E116</f>
        <v>0</v>
      </c>
      <c r="F115" s="64"/>
      <c r="G115" s="64"/>
    </row>
    <row r="116" spans="1:7" s="65" customFormat="1" ht="54" hidden="1">
      <c r="A116" s="63"/>
      <c r="B116" s="85" t="s">
        <v>218</v>
      </c>
      <c r="C116" s="86" t="s">
        <v>266</v>
      </c>
      <c r="D116" s="86" t="s">
        <v>217</v>
      </c>
      <c r="E116" s="84">
        <v>0</v>
      </c>
      <c r="F116" s="64"/>
      <c r="G116" s="64"/>
    </row>
    <row r="117" spans="1:7" s="65" customFormat="1" ht="36" customHeight="1" hidden="1">
      <c r="A117" s="107"/>
      <c r="B117" s="85" t="s">
        <v>38</v>
      </c>
      <c r="C117" s="86"/>
      <c r="D117" s="86"/>
      <c r="E117" s="84">
        <f>E118</f>
        <v>30000</v>
      </c>
      <c r="F117" s="108"/>
      <c r="G117" s="108"/>
    </row>
    <row r="118" spans="1:7" s="65" customFormat="1" ht="36" customHeight="1" hidden="1">
      <c r="A118" s="63"/>
      <c r="B118" s="85" t="s">
        <v>261</v>
      </c>
      <c r="C118" s="86" t="s">
        <v>214</v>
      </c>
      <c r="D118" s="86"/>
      <c r="E118" s="84">
        <f>E104+E106+E123</f>
        <v>30000</v>
      </c>
      <c r="F118" s="64"/>
      <c r="G118" s="64"/>
    </row>
    <row r="119" spans="1:7" s="65" customFormat="1" ht="18" hidden="1">
      <c r="A119" s="63"/>
      <c r="B119" s="85" t="s">
        <v>77</v>
      </c>
      <c r="C119" s="86" t="s">
        <v>78</v>
      </c>
      <c r="D119" s="86"/>
      <c r="E119" s="84"/>
      <c r="F119" s="64"/>
      <c r="G119" s="64"/>
    </row>
    <row r="120" spans="1:7" s="65" customFormat="1" ht="75.75" customHeight="1" hidden="1">
      <c r="A120" s="63"/>
      <c r="B120" s="160" t="s">
        <v>143</v>
      </c>
      <c r="C120" s="86" t="s">
        <v>142</v>
      </c>
      <c r="D120" s="86"/>
      <c r="E120" s="84"/>
      <c r="F120" s="64"/>
      <c r="G120" s="64"/>
    </row>
    <row r="121" spans="1:7" s="65" customFormat="1" ht="23.25" customHeight="1" hidden="1">
      <c r="A121" s="63"/>
      <c r="B121" s="85" t="s">
        <v>21</v>
      </c>
      <c r="C121" s="86" t="s">
        <v>142</v>
      </c>
      <c r="D121" s="86" t="s">
        <v>22</v>
      </c>
      <c r="E121" s="84"/>
      <c r="F121" s="64"/>
      <c r="G121" s="64"/>
    </row>
    <row r="122" spans="1:7" s="65" customFormat="1" ht="56.25" customHeight="1" hidden="1">
      <c r="A122" s="63"/>
      <c r="B122" s="85" t="s">
        <v>164</v>
      </c>
      <c r="C122" s="86" t="s">
        <v>144</v>
      </c>
      <c r="D122" s="86" t="s">
        <v>163</v>
      </c>
      <c r="E122" s="84">
        <v>0</v>
      </c>
      <c r="F122" s="64"/>
      <c r="G122" s="64"/>
    </row>
    <row r="123" spans="1:7" s="65" customFormat="1" ht="39" customHeight="1" hidden="1">
      <c r="A123" s="63"/>
      <c r="B123" s="154" t="s">
        <v>326</v>
      </c>
      <c r="C123" s="86" t="s">
        <v>270</v>
      </c>
      <c r="D123" s="86"/>
      <c r="E123" s="84">
        <f>E124</f>
        <v>0</v>
      </c>
      <c r="F123" s="64"/>
      <c r="G123" s="64"/>
    </row>
    <row r="124" spans="1:7" s="146" customFormat="1" ht="54" hidden="1">
      <c r="A124" s="150"/>
      <c r="B124" s="85" t="s">
        <v>218</v>
      </c>
      <c r="C124" s="86" t="s">
        <v>270</v>
      </c>
      <c r="D124" s="86" t="s">
        <v>217</v>
      </c>
      <c r="E124" s="84">
        <v>0</v>
      </c>
      <c r="F124" s="155"/>
      <c r="G124" s="155"/>
    </row>
    <row r="125" spans="1:7" s="65" customFormat="1" ht="37.5" customHeight="1" hidden="1">
      <c r="A125" s="150" t="s">
        <v>437</v>
      </c>
      <c r="B125" s="156" t="s">
        <v>41</v>
      </c>
      <c r="C125" s="153"/>
      <c r="D125" s="153"/>
      <c r="E125" s="157">
        <f>E131+E156</f>
        <v>2471641.46</v>
      </c>
      <c r="F125" s="64"/>
      <c r="G125" s="64"/>
    </row>
    <row r="126" spans="1:7" s="65" customFormat="1" ht="18" hidden="1">
      <c r="A126" s="63"/>
      <c r="B126" s="85" t="s">
        <v>43</v>
      </c>
      <c r="C126" s="86" t="s">
        <v>79</v>
      </c>
      <c r="D126" s="86" t="s">
        <v>40</v>
      </c>
      <c r="E126" s="84">
        <v>0</v>
      </c>
      <c r="F126" s="64"/>
      <c r="G126" s="64"/>
    </row>
    <row r="127" spans="1:7" s="65" customFormat="1" ht="36" hidden="1">
      <c r="A127" s="63"/>
      <c r="B127" s="85" t="s">
        <v>44</v>
      </c>
      <c r="C127" s="86" t="s">
        <v>39</v>
      </c>
      <c r="D127" s="86"/>
      <c r="E127" s="84">
        <f>E129</f>
        <v>0</v>
      </c>
      <c r="F127" s="64"/>
      <c r="G127" s="64"/>
    </row>
    <row r="128" spans="1:7" s="65" customFormat="1" ht="18" hidden="1">
      <c r="A128" s="63"/>
      <c r="B128" s="85" t="s">
        <v>80</v>
      </c>
      <c r="C128" s="86" t="s">
        <v>81</v>
      </c>
      <c r="D128" s="86"/>
      <c r="E128" s="84">
        <f>E129</f>
        <v>0</v>
      </c>
      <c r="F128" s="64"/>
      <c r="G128" s="64"/>
    </row>
    <row r="129" spans="1:7" s="65" customFormat="1" ht="135" customHeight="1" hidden="1">
      <c r="A129" s="63"/>
      <c r="B129" s="85" t="s">
        <v>82</v>
      </c>
      <c r="C129" s="86" t="s">
        <v>83</v>
      </c>
      <c r="D129" s="86"/>
      <c r="E129" s="84">
        <f>E130</f>
        <v>0</v>
      </c>
      <c r="F129" s="64"/>
      <c r="G129" s="64"/>
    </row>
    <row r="130" spans="1:7" s="65" customFormat="1" ht="18" hidden="1">
      <c r="A130" s="63"/>
      <c r="B130" s="85" t="s">
        <v>43</v>
      </c>
      <c r="C130" s="86" t="s">
        <v>83</v>
      </c>
      <c r="D130" s="86" t="s">
        <v>40</v>
      </c>
      <c r="E130" s="84">
        <f>600000-400000-200000</f>
        <v>0</v>
      </c>
      <c r="F130" s="64"/>
      <c r="G130" s="64"/>
    </row>
    <row r="131" spans="1:7" s="65" customFormat="1" ht="16.5" customHeight="1" hidden="1">
      <c r="A131" s="107"/>
      <c r="B131" s="85" t="s">
        <v>42</v>
      </c>
      <c r="C131" s="86"/>
      <c r="D131" s="86"/>
      <c r="E131" s="84">
        <f>E144+E137+E135</f>
        <v>1258320.73</v>
      </c>
      <c r="F131" s="108"/>
      <c r="G131" s="108"/>
    </row>
    <row r="132" spans="1:7" s="65" customFormat="1" ht="54" hidden="1">
      <c r="A132" s="63"/>
      <c r="B132" s="85" t="s">
        <v>84</v>
      </c>
      <c r="C132" s="86" t="s">
        <v>85</v>
      </c>
      <c r="D132" s="86"/>
      <c r="E132" s="84">
        <f>E133</f>
        <v>0</v>
      </c>
      <c r="F132" s="64"/>
      <c r="G132" s="64"/>
    </row>
    <row r="133" spans="1:7" s="65" customFormat="1" ht="24.75" customHeight="1" hidden="1">
      <c r="A133" s="63"/>
      <c r="B133" s="85" t="s">
        <v>21</v>
      </c>
      <c r="C133" s="86" t="s">
        <v>85</v>
      </c>
      <c r="D133" s="86" t="s">
        <v>22</v>
      </c>
      <c r="E133" s="84">
        <v>0</v>
      </c>
      <c r="F133" s="64"/>
      <c r="G133" s="64"/>
    </row>
    <row r="134" spans="1:7" s="65" customFormat="1" ht="57.75" customHeight="1" hidden="1">
      <c r="A134" s="63"/>
      <c r="B134" s="85" t="s">
        <v>165</v>
      </c>
      <c r="C134" s="86" t="s">
        <v>166</v>
      </c>
      <c r="D134" s="86"/>
      <c r="E134" s="84">
        <f>E135</f>
        <v>0</v>
      </c>
      <c r="F134" s="64"/>
      <c r="G134" s="64"/>
    </row>
    <row r="135" spans="1:7" s="65" customFormat="1" ht="90.75" customHeight="1" hidden="1">
      <c r="A135" s="63"/>
      <c r="B135" s="85" t="s">
        <v>162</v>
      </c>
      <c r="C135" s="86" t="s">
        <v>161</v>
      </c>
      <c r="D135" s="86"/>
      <c r="E135" s="84">
        <f>E136</f>
        <v>0</v>
      </c>
      <c r="F135" s="64"/>
      <c r="G135" s="64"/>
    </row>
    <row r="136" spans="1:7" s="65" customFormat="1" ht="75.75" customHeight="1" hidden="1">
      <c r="A136" s="63"/>
      <c r="B136" s="85" t="s">
        <v>135</v>
      </c>
      <c r="C136" s="86" t="s">
        <v>161</v>
      </c>
      <c r="D136" s="86" t="s">
        <v>138</v>
      </c>
      <c r="E136" s="84">
        <v>0</v>
      </c>
      <c r="F136" s="64"/>
      <c r="G136" s="64"/>
    </row>
    <row r="137" spans="1:7" s="65" customFormat="1" ht="21.75" customHeight="1" hidden="1">
      <c r="A137" s="63"/>
      <c r="B137" s="85" t="s">
        <v>134</v>
      </c>
      <c r="C137" s="86" t="s">
        <v>136</v>
      </c>
      <c r="D137" s="86"/>
      <c r="E137" s="84">
        <f>E138</f>
        <v>0</v>
      </c>
      <c r="F137" s="64"/>
      <c r="G137" s="64"/>
    </row>
    <row r="138" spans="1:7" s="65" customFormat="1" ht="54.75" customHeight="1" hidden="1">
      <c r="A138" s="63"/>
      <c r="B138" s="85" t="s">
        <v>149</v>
      </c>
      <c r="C138" s="86" t="s">
        <v>137</v>
      </c>
      <c r="D138" s="86"/>
      <c r="E138" s="84">
        <f>E139</f>
        <v>0</v>
      </c>
      <c r="F138" s="64"/>
      <c r="G138" s="64"/>
    </row>
    <row r="139" spans="1:11" s="65" customFormat="1" ht="55.5" customHeight="1" hidden="1">
      <c r="A139" s="63"/>
      <c r="B139" s="85" t="s">
        <v>135</v>
      </c>
      <c r="C139" s="86" t="s">
        <v>137</v>
      </c>
      <c r="D139" s="86" t="s">
        <v>138</v>
      </c>
      <c r="E139" s="84">
        <v>0</v>
      </c>
      <c r="F139" s="85"/>
      <c r="G139" s="85"/>
      <c r="H139" s="86" t="s">
        <v>15</v>
      </c>
      <c r="I139" s="86" t="s">
        <v>27</v>
      </c>
      <c r="J139" s="86" t="s">
        <v>64</v>
      </c>
      <c r="K139" s="86" t="s">
        <v>138</v>
      </c>
    </row>
    <row r="140" spans="1:7" s="176" customFormat="1" ht="51.75">
      <c r="A140" s="150"/>
      <c r="B140" s="156" t="s">
        <v>288</v>
      </c>
      <c r="C140" s="153" t="s">
        <v>287</v>
      </c>
      <c r="D140" s="153"/>
      <c r="E140" s="157">
        <f>E141</f>
        <v>10000</v>
      </c>
      <c r="F140" s="64"/>
      <c r="G140" s="64"/>
    </row>
    <row r="141" spans="1:7" s="65" customFormat="1" ht="35.25" customHeight="1">
      <c r="A141" s="63"/>
      <c r="B141" s="85" t="s">
        <v>290</v>
      </c>
      <c r="C141" s="86" t="s">
        <v>289</v>
      </c>
      <c r="D141" s="86"/>
      <c r="E141" s="84">
        <f>E142</f>
        <v>10000</v>
      </c>
      <c r="F141" s="64"/>
      <c r="G141" s="64"/>
    </row>
    <row r="142" spans="1:7" s="65" customFormat="1" ht="36.75" customHeight="1">
      <c r="A142" s="63"/>
      <c r="B142" s="85" t="s">
        <v>97</v>
      </c>
      <c r="C142" s="86" t="s">
        <v>291</v>
      </c>
      <c r="D142" s="86"/>
      <c r="E142" s="84">
        <f>E143</f>
        <v>10000</v>
      </c>
      <c r="F142" s="64"/>
      <c r="G142" s="64"/>
    </row>
    <row r="143" spans="1:7" s="65" customFormat="1" ht="54">
      <c r="A143" s="63"/>
      <c r="B143" s="85" t="s">
        <v>218</v>
      </c>
      <c r="C143" s="86" t="s">
        <v>291</v>
      </c>
      <c r="D143" s="86" t="s">
        <v>217</v>
      </c>
      <c r="E143" s="84">
        <v>10000</v>
      </c>
      <c r="F143" s="64"/>
      <c r="G143" s="64"/>
    </row>
    <row r="144" spans="1:7" s="176" customFormat="1" ht="36" customHeight="1">
      <c r="A144" s="63"/>
      <c r="B144" s="156" t="s">
        <v>272</v>
      </c>
      <c r="C144" s="153" t="s">
        <v>271</v>
      </c>
      <c r="D144" s="153"/>
      <c r="E144" s="157">
        <f>E148+E162</f>
        <v>1258320.73</v>
      </c>
      <c r="F144" s="64"/>
      <c r="G144" s="64"/>
    </row>
    <row r="145" spans="1:7" s="65" customFormat="1" ht="54.75" customHeight="1" hidden="1">
      <c r="A145" s="63"/>
      <c r="B145" s="85" t="s">
        <v>126</v>
      </c>
      <c r="C145" s="86" t="s">
        <v>127</v>
      </c>
      <c r="D145" s="86"/>
      <c r="E145" s="84">
        <f>E146</f>
        <v>0</v>
      </c>
      <c r="F145" s="64"/>
      <c r="G145" s="64"/>
    </row>
    <row r="146" spans="1:7" s="65" customFormat="1" ht="21" customHeight="1" hidden="1">
      <c r="A146" s="63"/>
      <c r="B146" s="85" t="s">
        <v>21</v>
      </c>
      <c r="C146" s="86" t="s">
        <v>127</v>
      </c>
      <c r="D146" s="86" t="s">
        <v>22</v>
      </c>
      <c r="E146" s="84">
        <f>300000-100000-200000</f>
        <v>0</v>
      </c>
      <c r="F146" s="64"/>
      <c r="G146" s="64"/>
    </row>
    <row r="147" spans="1:7" s="65" customFormat="1" ht="30" customHeight="1" hidden="1">
      <c r="A147" s="63"/>
      <c r="B147" s="85" t="s">
        <v>4</v>
      </c>
      <c r="C147" s="86" t="s">
        <v>3</v>
      </c>
      <c r="D147" s="86"/>
      <c r="E147" s="84">
        <f>E148</f>
        <v>45000</v>
      </c>
      <c r="F147" s="64"/>
      <c r="G147" s="64"/>
    </row>
    <row r="148" spans="1:7" s="65" customFormat="1" ht="21.75" customHeight="1">
      <c r="A148" s="63"/>
      <c r="B148" s="160" t="s">
        <v>274</v>
      </c>
      <c r="C148" s="86" t="s">
        <v>273</v>
      </c>
      <c r="D148" s="86"/>
      <c r="E148" s="84">
        <f>E149+E153</f>
        <v>45000</v>
      </c>
      <c r="F148" s="64"/>
      <c r="G148" s="64"/>
    </row>
    <row r="149" spans="1:7" s="65" customFormat="1" ht="34.5" customHeight="1" hidden="1">
      <c r="A149" s="63"/>
      <c r="B149" s="160" t="s">
        <v>276</v>
      </c>
      <c r="C149" s="86" t="s">
        <v>275</v>
      </c>
      <c r="D149" s="86"/>
      <c r="E149" s="84">
        <f>E152</f>
        <v>0</v>
      </c>
      <c r="F149" s="64"/>
      <c r="G149" s="64"/>
    </row>
    <row r="150" spans="1:7" s="65" customFormat="1" ht="76.5" customHeight="1" hidden="1">
      <c r="A150" s="63"/>
      <c r="B150" s="85" t="s">
        <v>5</v>
      </c>
      <c r="C150" s="86" t="s">
        <v>86</v>
      </c>
      <c r="D150" s="86"/>
      <c r="E150" s="84">
        <f>E151</f>
        <v>0</v>
      </c>
      <c r="F150" s="64"/>
      <c r="G150" s="64"/>
    </row>
    <row r="151" spans="1:7" s="65" customFormat="1" ht="18" hidden="1">
      <c r="A151" s="63"/>
      <c r="B151" s="85" t="s">
        <v>21</v>
      </c>
      <c r="C151" s="86" t="s">
        <v>86</v>
      </c>
      <c r="D151" s="86" t="s">
        <v>22</v>
      </c>
      <c r="E151" s="84">
        <f>700000+100000-49772-100000-431378-172100-46750</f>
        <v>0</v>
      </c>
      <c r="F151" s="64"/>
      <c r="G151" s="64"/>
    </row>
    <row r="152" spans="1:7" s="65" customFormat="1" ht="54" hidden="1">
      <c r="A152" s="63"/>
      <c r="B152" s="85" t="s">
        <v>218</v>
      </c>
      <c r="C152" s="86" t="s">
        <v>275</v>
      </c>
      <c r="D152" s="86" t="s">
        <v>217</v>
      </c>
      <c r="E152" s="84">
        <v>0</v>
      </c>
      <c r="F152" s="64"/>
      <c r="G152" s="64"/>
    </row>
    <row r="153" spans="1:7" s="65" customFormat="1" ht="34.5" customHeight="1">
      <c r="A153" s="63"/>
      <c r="B153" s="160" t="s">
        <v>276</v>
      </c>
      <c r="C153" s="86" t="s">
        <v>275</v>
      </c>
      <c r="D153" s="86"/>
      <c r="E153" s="84">
        <f>E154+E155</f>
        <v>45000</v>
      </c>
      <c r="F153" s="64"/>
      <c r="G153" s="64"/>
    </row>
    <row r="154" spans="1:7" s="65" customFormat="1" ht="54">
      <c r="A154" s="63"/>
      <c r="B154" s="85" t="s">
        <v>218</v>
      </c>
      <c r="C154" s="86" t="s">
        <v>275</v>
      </c>
      <c r="D154" s="86" t="s">
        <v>217</v>
      </c>
      <c r="E154" s="84">
        <f>70000-25000</f>
        <v>45000</v>
      </c>
      <c r="F154" s="64"/>
      <c r="G154" s="64"/>
    </row>
    <row r="155" spans="1:7" s="65" customFormat="1" ht="21" customHeight="1" hidden="1">
      <c r="A155" s="63"/>
      <c r="B155" s="160" t="s">
        <v>43</v>
      </c>
      <c r="C155" s="86" t="s">
        <v>277</v>
      </c>
      <c r="D155" s="86" t="s">
        <v>265</v>
      </c>
      <c r="E155" s="84">
        <v>0</v>
      </c>
      <c r="F155" s="64"/>
      <c r="G155" s="64"/>
    </row>
    <row r="156" spans="1:7" s="65" customFormat="1" ht="18" hidden="1">
      <c r="A156" s="107"/>
      <c r="B156" s="85" t="s">
        <v>45</v>
      </c>
      <c r="C156" s="86"/>
      <c r="D156" s="86"/>
      <c r="E156" s="84">
        <f>E162</f>
        <v>1213320.73</v>
      </c>
      <c r="F156" s="108"/>
      <c r="G156" s="108"/>
    </row>
    <row r="157" spans="1:7" s="65" customFormat="1" ht="18" hidden="1">
      <c r="A157" s="63"/>
      <c r="B157" s="85" t="s">
        <v>77</v>
      </c>
      <c r="C157" s="86" t="s">
        <v>78</v>
      </c>
      <c r="D157" s="86"/>
      <c r="E157" s="84">
        <f>E158</f>
        <v>0</v>
      </c>
      <c r="F157" s="64"/>
      <c r="G157" s="64"/>
    </row>
    <row r="158" spans="1:7" s="65" customFormat="1" ht="54" hidden="1">
      <c r="A158" s="63"/>
      <c r="B158" s="85" t="s">
        <v>87</v>
      </c>
      <c r="C158" s="86" t="s">
        <v>88</v>
      </c>
      <c r="D158" s="86"/>
      <c r="E158" s="84">
        <f>E159+E160</f>
        <v>0</v>
      </c>
      <c r="F158" s="64"/>
      <c r="G158" s="64"/>
    </row>
    <row r="159" spans="1:7" s="65" customFormat="1" ht="18" hidden="1">
      <c r="A159" s="63"/>
      <c r="B159" s="85" t="s">
        <v>43</v>
      </c>
      <c r="C159" s="86" t="s">
        <v>88</v>
      </c>
      <c r="D159" s="86" t="s">
        <v>40</v>
      </c>
      <c r="E159" s="84"/>
      <c r="F159" s="64"/>
      <c r="G159" s="64"/>
    </row>
    <row r="160" spans="1:7" s="65" customFormat="1" ht="18" hidden="1">
      <c r="A160" s="63"/>
      <c r="B160" s="85" t="s">
        <v>21</v>
      </c>
      <c r="C160" s="86" t="s">
        <v>88</v>
      </c>
      <c r="D160" s="86" t="s">
        <v>22</v>
      </c>
      <c r="E160" s="84"/>
      <c r="F160" s="64"/>
      <c r="G160" s="64"/>
    </row>
    <row r="161" spans="1:7" s="65" customFormat="1" ht="36" hidden="1">
      <c r="A161" s="63"/>
      <c r="B161" s="85" t="s">
        <v>272</v>
      </c>
      <c r="C161" s="86" t="s">
        <v>271</v>
      </c>
      <c r="D161" s="86"/>
      <c r="E161" s="84">
        <f>E162</f>
        <v>1213320.73</v>
      </c>
      <c r="F161" s="64"/>
      <c r="G161" s="64"/>
    </row>
    <row r="162" spans="1:7" s="65" customFormat="1" ht="36">
      <c r="A162" s="63"/>
      <c r="B162" s="85" t="s">
        <v>279</v>
      </c>
      <c r="C162" s="86" t="s">
        <v>278</v>
      </c>
      <c r="D162" s="86"/>
      <c r="E162" s="84">
        <f>E163+E168+E170+E179</f>
        <v>1213320.73</v>
      </c>
      <c r="F162" s="64"/>
      <c r="G162" s="64"/>
    </row>
    <row r="163" spans="1:7" s="65" customFormat="1" ht="42" customHeight="1">
      <c r="A163" s="63"/>
      <c r="B163" s="159" t="s">
        <v>281</v>
      </c>
      <c r="C163" s="86" t="s">
        <v>280</v>
      </c>
      <c r="D163" s="86"/>
      <c r="E163" s="84">
        <v>350000</v>
      </c>
      <c r="F163" s="64"/>
      <c r="G163" s="64"/>
    </row>
    <row r="164" spans="1:7" s="65" customFormat="1" ht="54">
      <c r="A164" s="63"/>
      <c r="B164" s="85" t="s">
        <v>218</v>
      </c>
      <c r="C164" s="86" t="s">
        <v>280</v>
      </c>
      <c r="D164" s="86" t="s">
        <v>217</v>
      </c>
      <c r="E164" s="84">
        <v>350000</v>
      </c>
      <c r="F164" s="64"/>
      <c r="G164" s="64"/>
    </row>
    <row r="165" spans="1:7" s="65" customFormat="1" ht="21" customHeight="1" hidden="1">
      <c r="A165" s="63"/>
      <c r="B165" s="160" t="s">
        <v>43</v>
      </c>
      <c r="C165" s="86" t="s">
        <v>280</v>
      </c>
      <c r="D165" s="86" t="s">
        <v>265</v>
      </c>
      <c r="E165" s="84">
        <v>0</v>
      </c>
      <c r="F165" s="64"/>
      <c r="G165" s="64"/>
    </row>
    <row r="166" spans="1:7" s="65" customFormat="1" ht="36" hidden="1">
      <c r="A166" s="63"/>
      <c r="B166" s="85" t="s">
        <v>283</v>
      </c>
      <c r="C166" s="86" t="s">
        <v>282</v>
      </c>
      <c r="D166" s="86"/>
      <c r="E166" s="84">
        <f>E167</f>
        <v>0</v>
      </c>
      <c r="F166" s="64"/>
      <c r="G166" s="64"/>
    </row>
    <row r="167" spans="1:7" s="65" customFormat="1" ht="54" hidden="1">
      <c r="A167" s="63"/>
      <c r="B167" s="85" t="s">
        <v>218</v>
      </c>
      <c r="C167" s="86" t="s">
        <v>282</v>
      </c>
      <c r="D167" s="86" t="s">
        <v>217</v>
      </c>
      <c r="E167" s="84">
        <v>0</v>
      </c>
      <c r="F167" s="64"/>
      <c r="G167" s="64"/>
    </row>
    <row r="168" spans="1:7" s="65" customFormat="1" ht="36">
      <c r="A168" s="63"/>
      <c r="B168" s="85" t="s">
        <v>146</v>
      </c>
      <c r="C168" s="86" t="s">
        <v>284</v>
      </c>
      <c r="D168" s="86"/>
      <c r="E168" s="84">
        <f>E169</f>
        <v>150000</v>
      </c>
      <c r="F168" s="64"/>
      <c r="G168" s="64"/>
    </row>
    <row r="169" spans="1:7" s="65" customFormat="1" ht="54">
      <c r="A169" s="63"/>
      <c r="B169" s="85" t="s">
        <v>218</v>
      </c>
      <c r="C169" s="86" t="s">
        <v>284</v>
      </c>
      <c r="D169" s="86" t="s">
        <v>217</v>
      </c>
      <c r="E169" s="84">
        <f>50000+100000</f>
        <v>150000</v>
      </c>
      <c r="F169" s="64"/>
      <c r="G169" s="64"/>
    </row>
    <row r="170" spans="1:7" s="65" customFormat="1" ht="54">
      <c r="A170" s="63"/>
      <c r="B170" s="85" t="s">
        <v>91</v>
      </c>
      <c r="C170" s="86" t="s">
        <v>285</v>
      </c>
      <c r="D170" s="86"/>
      <c r="E170" s="84">
        <f>E178+E181</f>
        <v>213320.73</v>
      </c>
      <c r="F170" s="64"/>
      <c r="G170" s="64"/>
    </row>
    <row r="171" spans="1:7" s="65" customFormat="1" ht="18" hidden="1">
      <c r="A171" s="63"/>
      <c r="B171" s="85" t="s">
        <v>21</v>
      </c>
      <c r="C171" s="86" t="s">
        <v>89</v>
      </c>
      <c r="D171" s="86" t="s">
        <v>22</v>
      </c>
      <c r="E171" s="84">
        <v>0</v>
      </c>
      <c r="F171" s="64"/>
      <c r="G171" s="64"/>
    </row>
    <row r="172" spans="1:7" s="65" customFormat="1" ht="18" hidden="1">
      <c r="A172" s="63"/>
      <c r="B172" s="85" t="s">
        <v>128</v>
      </c>
      <c r="C172" s="86" t="s">
        <v>129</v>
      </c>
      <c r="D172" s="86"/>
      <c r="E172" s="84">
        <f>E173</f>
        <v>0</v>
      </c>
      <c r="F172" s="64"/>
      <c r="G172" s="64"/>
    </row>
    <row r="173" spans="1:7" s="65" customFormat="1" ht="36" hidden="1">
      <c r="A173" s="63"/>
      <c r="B173" s="85" t="s">
        <v>201</v>
      </c>
      <c r="C173" s="86" t="s">
        <v>90</v>
      </c>
      <c r="D173" s="86" t="s">
        <v>0</v>
      </c>
      <c r="E173" s="84"/>
      <c r="F173" s="64"/>
      <c r="G173" s="64"/>
    </row>
    <row r="174" spans="1:7" s="65" customFormat="1" ht="54" customHeight="1" hidden="1">
      <c r="A174" s="63"/>
      <c r="B174" s="85" t="s">
        <v>91</v>
      </c>
      <c r="C174" s="86" t="s">
        <v>92</v>
      </c>
      <c r="D174" s="86"/>
      <c r="E174" s="84">
        <f>E175</f>
        <v>0</v>
      </c>
      <c r="F174" s="64"/>
      <c r="G174" s="64"/>
    </row>
    <row r="175" spans="1:7" s="65" customFormat="1" ht="32.25" customHeight="1" hidden="1">
      <c r="A175" s="63"/>
      <c r="B175" s="85" t="s">
        <v>21</v>
      </c>
      <c r="C175" s="86" t="s">
        <v>92</v>
      </c>
      <c r="D175" s="86" t="s">
        <v>22</v>
      </c>
      <c r="E175" s="84">
        <v>0</v>
      </c>
      <c r="F175" s="64"/>
      <c r="G175" s="64"/>
    </row>
    <row r="176" spans="1:7" s="65" customFormat="1" ht="64.5" customHeight="1" hidden="1">
      <c r="A176" s="63"/>
      <c r="B176" s="85" t="s">
        <v>93</v>
      </c>
      <c r="C176" s="86" t="s">
        <v>94</v>
      </c>
      <c r="D176" s="86"/>
      <c r="E176" s="84">
        <f>E177</f>
        <v>0</v>
      </c>
      <c r="F176" s="64"/>
      <c r="G176" s="64"/>
    </row>
    <row r="177" spans="1:7" s="65" customFormat="1" ht="18.75" customHeight="1" hidden="1">
      <c r="A177" s="63"/>
      <c r="B177" s="85" t="s">
        <v>21</v>
      </c>
      <c r="C177" s="86" t="s">
        <v>94</v>
      </c>
      <c r="D177" s="86" t="s">
        <v>22</v>
      </c>
      <c r="E177" s="84"/>
      <c r="F177" s="64"/>
      <c r="G177" s="64"/>
    </row>
    <row r="178" spans="1:7" s="65" customFormat="1" ht="54">
      <c r="A178" s="63"/>
      <c r="B178" s="85" t="s">
        <v>218</v>
      </c>
      <c r="C178" s="86" t="s">
        <v>285</v>
      </c>
      <c r="D178" s="86" t="s">
        <v>217</v>
      </c>
      <c r="E178" s="84">
        <f>200000+13320.73</f>
        <v>213320.73</v>
      </c>
      <c r="F178" s="64"/>
      <c r="G178" s="64"/>
    </row>
    <row r="179" spans="1:7" s="65" customFormat="1" ht="72">
      <c r="A179" s="63"/>
      <c r="B179" s="85" t="s">
        <v>155</v>
      </c>
      <c r="C179" s="86" t="s">
        <v>434</v>
      </c>
      <c r="D179" s="86"/>
      <c r="E179" s="84">
        <f>E180</f>
        <v>500000</v>
      </c>
      <c r="F179" s="64"/>
      <c r="G179" s="64"/>
    </row>
    <row r="180" spans="1:7" s="65" customFormat="1" ht="57.75" customHeight="1">
      <c r="A180" s="63"/>
      <c r="B180" s="85" t="s">
        <v>218</v>
      </c>
      <c r="C180" s="86" t="s">
        <v>434</v>
      </c>
      <c r="D180" s="86" t="s">
        <v>217</v>
      </c>
      <c r="E180" s="84">
        <v>500000</v>
      </c>
      <c r="F180" s="64"/>
      <c r="G180" s="64"/>
    </row>
    <row r="181" spans="1:7" s="65" customFormat="1" ht="21" customHeight="1" hidden="1">
      <c r="A181" s="63"/>
      <c r="B181" s="160" t="s">
        <v>43</v>
      </c>
      <c r="C181" s="86" t="s">
        <v>285</v>
      </c>
      <c r="D181" s="86" t="s">
        <v>265</v>
      </c>
      <c r="E181" s="84">
        <v>0</v>
      </c>
      <c r="F181" s="64"/>
      <c r="G181" s="64"/>
    </row>
    <row r="182" spans="1:7" s="65" customFormat="1" ht="18.75" customHeight="1" hidden="1">
      <c r="A182" s="63"/>
      <c r="B182" s="85" t="s">
        <v>128</v>
      </c>
      <c r="C182" s="86" t="s">
        <v>286</v>
      </c>
      <c r="D182" s="86"/>
      <c r="E182" s="84">
        <f>E183</f>
        <v>0</v>
      </c>
      <c r="F182" s="64"/>
      <c r="G182" s="64"/>
    </row>
    <row r="183" spans="1:7" s="65" customFormat="1" ht="54" hidden="1">
      <c r="A183" s="63"/>
      <c r="B183" s="85" t="s">
        <v>218</v>
      </c>
      <c r="C183" s="86" t="s">
        <v>286</v>
      </c>
      <c r="D183" s="86" t="s">
        <v>217</v>
      </c>
      <c r="E183" s="84">
        <v>0</v>
      </c>
      <c r="F183" s="64"/>
      <c r="G183" s="64"/>
    </row>
    <row r="184" spans="1:7" s="65" customFormat="1" ht="54.75" customHeight="1" hidden="1">
      <c r="A184" s="63"/>
      <c r="B184" s="159" t="s">
        <v>160</v>
      </c>
      <c r="C184" s="86" t="s">
        <v>96</v>
      </c>
      <c r="D184" s="86" t="s">
        <v>159</v>
      </c>
      <c r="E184" s="84">
        <v>0</v>
      </c>
      <c r="F184" s="64"/>
      <c r="G184" s="64"/>
    </row>
    <row r="185" spans="1:7" s="65" customFormat="1" ht="77.25" customHeight="1" hidden="1">
      <c r="A185" s="63"/>
      <c r="B185" s="85" t="s">
        <v>155</v>
      </c>
      <c r="C185" s="86" t="s">
        <v>156</v>
      </c>
      <c r="D185" s="86"/>
      <c r="E185" s="84">
        <f>E186</f>
        <v>0</v>
      </c>
      <c r="F185" s="85"/>
      <c r="G185" s="64"/>
    </row>
    <row r="186" spans="1:7" s="65" customFormat="1" ht="77.25" customHeight="1" hidden="1">
      <c r="A186" s="63"/>
      <c r="B186" s="85" t="s">
        <v>155</v>
      </c>
      <c r="C186" s="86" t="s">
        <v>154</v>
      </c>
      <c r="D186" s="86"/>
      <c r="E186" s="84">
        <f>E187</f>
        <v>0</v>
      </c>
      <c r="F186" s="64"/>
      <c r="G186" s="64"/>
    </row>
    <row r="187" spans="1:7" s="65" customFormat="1" ht="18" hidden="1">
      <c r="A187" s="63"/>
      <c r="B187" s="85" t="s">
        <v>21</v>
      </c>
      <c r="C187" s="86" t="s">
        <v>154</v>
      </c>
      <c r="D187" s="86" t="s">
        <v>22</v>
      </c>
      <c r="E187" s="84">
        <v>0</v>
      </c>
      <c r="F187" s="64"/>
      <c r="G187" s="64"/>
    </row>
    <row r="188" spans="1:7" s="65" customFormat="1" ht="17.25" hidden="1">
      <c r="A188" s="63" t="s">
        <v>438</v>
      </c>
      <c r="B188" s="156" t="s">
        <v>46</v>
      </c>
      <c r="C188" s="153"/>
      <c r="D188" s="153"/>
      <c r="E188" s="157">
        <f>E189</f>
        <v>10000</v>
      </c>
      <c r="F188" s="64"/>
      <c r="G188" s="64"/>
    </row>
    <row r="189" spans="1:7" s="65" customFormat="1" ht="34.5" customHeight="1" hidden="1">
      <c r="A189" s="144"/>
      <c r="B189" s="85" t="s">
        <v>47</v>
      </c>
      <c r="C189" s="86"/>
      <c r="D189" s="86"/>
      <c r="E189" s="84">
        <f>E141+E240</f>
        <v>10000</v>
      </c>
      <c r="F189" s="108"/>
      <c r="G189" s="108"/>
    </row>
    <row r="190" spans="1:7" s="176" customFormat="1" ht="34.5">
      <c r="A190" s="63"/>
      <c r="B190" s="156" t="s">
        <v>226</v>
      </c>
      <c r="C190" s="153" t="s">
        <v>225</v>
      </c>
      <c r="D190" s="153"/>
      <c r="E190" s="157">
        <f>E192</f>
        <v>1155</v>
      </c>
      <c r="F190" s="64"/>
      <c r="G190" s="64"/>
    </row>
    <row r="191" spans="1:7" s="65" customFormat="1" ht="18">
      <c r="A191" s="63"/>
      <c r="B191" s="85" t="s">
        <v>228</v>
      </c>
      <c r="C191" s="86" t="s">
        <v>227</v>
      </c>
      <c r="D191" s="86"/>
      <c r="E191" s="84">
        <v>1155</v>
      </c>
      <c r="F191" s="64"/>
      <c r="G191" s="64"/>
    </row>
    <row r="192" spans="1:7" s="65" customFormat="1" ht="18">
      <c r="A192" s="63"/>
      <c r="B192" s="85" t="s">
        <v>356</v>
      </c>
      <c r="C192" s="86" t="s">
        <v>357</v>
      </c>
      <c r="D192" s="86"/>
      <c r="E192" s="84">
        <v>1155</v>
      </c>
      <c r="F192" s="64"/>
      <c r="G192" s="64"/>
    </row>
    <row r="193" spans="1:7" s="65" customFormat="1" ht="18">
      <c r="A193" s="63"/>
      <c r="B193" s="85" t="s">
        <v>358</v>
      </c>
      <c r="C193" s="86" t="s">
        <v>357</v>
      </c>
      <c r="D193" s="86" t="s">
        <v>359</v>
      </c>
      <c r="E193" s="84">
        <v>1155</v>
      </c>
      <c r="F193" s="64"/>
      <c r="G193" s="64"/>
    </row>
    <row r="194" spans="1:7" s="176" customFormat="1" ht="56.25" customHeight="1">
      <c r="A194" s="63"/>
      <c r="B194" s="156" t="s">
        <v>293</v>
      </c>
      <c r="C194" s="153" t="s">
        <v>292</v>
      </c>
      <c r="D194" s="153"/>
      <c r="E194" s="157">
        <f>E197+E204+E211+E218</f>
        <v>5726057</v>
      </c>
      <c r="F194" s="64"/>
      <c r="G194" s="64"/>
    </row>
    <row r="195" spans="1:7" s="65" customFormat="1" ht="70.5" customHeight="1" hidden="1">
      <c r="A195" s="63"/>
      <c r="B195" s="161" t="s">
        <v>167</v>
      </c>
      <c r="C195" s="86" t="s">
        <v>168</v>
      </c>
      <c r="D195" s="86"/>
      <c r="E195" s="84">
        <f>E196</f>
        <v>0</v>
      </c>
      <c r="F195" s="64"/>
      <c r="G195" s="64"/>
    </row>
    <row r="196" spans="1:7" s="65" customFormat="1" ht="42" customHeight="1" hidden="1">
      <c r="A196" s="63"/>
      <c r="B196" s="85" t="s">
        <v>140</v>
      </c>
      <c r="C196" s="86" t="s">
        <v>168</v>
      </c>
      <c r="D196" s="86" t="s">
        <v>139</v>
      </c>
      <c r="E196" s="84">
        <v>0</v>
      </c>
      <c r="F196" s="64"/>
      <c r="G196" s="64"/>
    </row>
    <row r="197" spans="1:7" s="65" customFormat="1" ht="22.5" customHeight="1">
      <c r="A197" s="63"/>
      <c r="B197" s="85" t="s">
        <v>295</v>
      </c>
      <c r="C197" s="86" t="s">
        <v>294</v>
      </c>
      <c r="D197" s="86"/>
      <c r="E197" s="84">
        <f>E198+E202</f>
        <v>4512790</v>
      </c>
      <c r="F197" s="64"/>
      <c r="G197" s="64"/>
    </row>
    <row r="198" spans="1:7" s="65" customFormat="1" ht="54">
      <c r="A198" s="63"/>
      <c r="B198" s="85" t="s">
        <v>298</v>
      </c>
      <c r="C198" s="86" t="s">
        <v>297</v>
      </c>
      <c r="D198" s="86"/>
      <c r="E198" s="84">
        <f>E199</f>
        <v>4512790</v>
      </c>
      <c r="F198" s="64"/>
      <c r="G198" s="64"/>
    </row>
    <row r="199" spans="1:7" s="65" customFormat="1" ht="38.25" customHeight="1">
      <c r="A199" s="63"/>
      <c r="B199" s="85" t="s">
        <v>299</v>
      </c>
      <c r="C199" s="86" t="s">
        <v>297</v>
      </c>
      <c r="D199" s="86" t="s">
        <v>296</v>
      </c>
      <c r="E199" s="84">
        <v>4512790</v>
      </c>
      <c r="F199" s="64"/>
      <c r="G199" s="64"/>
    </row>
    <row r="200" spans="1:7" s="65" customFormat="1" ht="18" hidden="1">
      <c r="A200" s="63"/>
      <c r="B200" s="85" t="s">
        <v>150</v>
      </c>
      <c r="C200" s="86" t="s">
        <v>151</v>
      </c>
      <c r="D200" s="86"/>
      <c r="E200" s="84">
        <f>E201</f>
        <v>0</v>
      </c>
      <c r="F200" s="64"/>
      <c r="G200" s="64"/>
    </row>
    <row r="201" spans="1:7" s="65" customFormat="1" ht="36" hidden="1">
      <c r="A201" s="63"/>
      <c r="B201" s="85" t="s">
        <v>140</v>
      </c>
      <c r="C201" s="86" t="s">
        <v>151</v>
      </c>
      <c r="D201" s="86" t="s">
        <v>139</v>
      </c>
      <c r="E201" s="84">
        <v>0</v>
      </c>
      <c r="F201" s="64"/>
      <c r="G201" s="64"/>
    </row>
    <row r="202" spans="1:7" s="65" customFormat="1" ht="36" hidden="1">
      <c r="A202" s="63"/>
      <c r="B202" s="85" t="s">
        <v>300</v>
      </c>
      <c r="C202" s="86" t="s">
        <v>301</v>
      </c>
      <c r="D202" s="86"/>
      <c r="E202" s="84">
        <f>E203</f>
        <v>0</v>
      </c>
      <c r="F202" s="64"/>
      <c r="G202" s="64"/>
    </row>
    <row r="203" spans="1:7" s="65" customFormat="1" ht="75" customHeight="1" hidden="1">
      <c r="A203" s="63"/>
      <c r="B203" s="85" t="s">
        <v>299</v>
      </c>
      <c r="C203" s="86" t="s">
        <v>301</v>
      </c>
      <c r="D203" s="86" t="s">
        <v>296</v>
      </c>
      <c r="E203" s="84">
        <v>0</v>
      </c>
      <c r="F203" s="64"/>
      <c r="G203" s="64"/>
    </row>
    <row r="204" spans="1:7" s="65" customFormat="1" ht="18">
      <c r="A204" s="107"/>
      <c r="B204" s="85" t="s">
        <v>303</v>
      </c>
      <c r="C204" s="86" t="s">
        <v>302</v>
      </c>
      <c r="D204" s="86"/>
      <c r="E204" s="84">
        <f>E205+E207</f>
        <v>1113267</v>
      </c>
      <c r="F204" s="108"/>
      <c r="G204" s="108"/>
    </row>
    <row r="205" spans="1:7" s="65" customFormat="1" ht="54">
      <c r="A205" s="107"/>
      <c r="B205" s="85" t="s">
        <v>298</v>
      </c>
      <c r="C205" s="86" t="s">
        <v>304</v>
      </c>
      <c r="D205" s="86"/>
      <c r="E205" s="84">
        <f>E206</f>
        <v>1113267</v>
      </c>
      <c r="F205" s="108"/>
      <c r="G205" s="108"/>
    </row>
    <row r="206" spans="1:7" s="65" customFormat="1" ht="76.5" customHeight="1">
      <c r="A206" s="107"/>
      <c r="B206" s="85" t="s">
        <v>299</v>
      </c>
      <c r="C206" s="86" t="s">
        <v>304</v>
      </c>
      <c r="D206" s="86" t="s">
        <v>296</v>
      </c>
      <c r="E206" s="84">
        <f>1113267</f>
        <v>1113267</v>
      </c>
      <c r="F206" s="108"/>
      <c r="G206" s="108"/>
    </row>
    <row r="207" spans="1:7" s="65" customFormat="1" ht="36.75" customHeight="1" hidden="1">
      <c r="A207" s="63"/>
      <c r="B207" s="85" t="s">
        <v>300</v>
      </c>
      <c r="C207" s="86" t="s">
        <v>305</v>
      </c>
      <c r="D207" s="86"/>
      <c r="E207" s="84">
        <f>E210</f>
        <v>0</v>
      </c>
      <c r="F207" s="64"/>
      <c r="G207" s="64"/>
    </row>
    <row r="208" spans="1:7" s="65" customFormat="1" ht="18" hidden="1">
      <c r="A208" s="63"/>
      <c r="B208" s="85" t="s">
        <v>153</v>
      </c>
      <c r="C208" s="86" t="s">
        <v>152</v>
      </c>
      <c r="D208" s="86"/>
      <c r="E208" s="84">
        <f>E209</f>
        <v>0</v>
      </c>
      <c r="F208" s="64"/>
      <c r="G208" s="64"/>
    </row>
    <row r="209" spans="1:7" s="65" customFormat="1" ht="36" hidden="1">
      <c r="A209" s="63"/>
      <c r="B209" s="85" t="s">
        <v>140</v>
      </c>
      <c r="C209" s="86" t="s">
        <v>152</v>
      </c>
      <c r="D209" s="86" t="s">
        <v>139</v>
      </c>
      <c r="E209" s="84">
        <v>0</v>
      </c>
      <c r="F209" s="64"/>
      <c r="G209" s="64"/>
    </row>
    <row r="210" spans="1:7" s="65" customFormat="1" ht="74.25" customHeight="1" hidden="1">
      <c r="A210" s="63"/>
      <c r="B210" s="85" t="s">
        <v>299</v>
      </c>
      <c r="C210" s="86" t="s">
        <v>305</v>
      </c>
      <c r="D210" s="86" t="s">
        <v>296</v>
      </c>
      <c r="E210" s="84">
        <v>0</v>
      </c>
      <c r="F210" s="64"/>
      <c r="G210" s="64"/>
    </row>
    <row r="211" spans="1:7" s="65" customFormat="1" ht="36" hidden="1">
      <c r="A211" s="63"/>
      <c r="B211" s="85" t="s">
        <v>430</v>
      </c>
      <c r="C211" s="86" t="s">
        <v>427</v>
      </c>
      <c r="D211" s="86"/>
      <c r="E211" s="84">
        <f>E214+E212</f>
        <v>0</v>
      </c>
      <c r="F211" s="64"/>
      <c r="G211" s="64"/>
    </row>
    <row r="212" spans="1:7" s="65" customFormat="1" ht="90" hidden="1">
      <c r="A212" s="63"/>
      <c r="B212" s="85" t="s">
        <v>431</v>
      </c>
      <c r="C212" s="86" t="s">
        <v>432</v>
      </c>
      <c r="D212" s="86"/>
      <c r="E212" s="84">
        <f>E213</f>
        <v>0</v>
      </c>
      <c r="F212" s="64"/>
      <c r="G212" s="64"/>
    </row>
    <row r="213" spans="1:7" s="65" customFormat="1" ht="78.75" customHeight="1" hidden="1">
      <c r="A213" s="63"/>
      <c r="B213" s="85" t="s">
        <v>299</v>
      </c>
      <c r="C213" s="86" t="s">
        <v>433</v>
      </c>
      <c r="D213" s="86" t="s">
        <v>296</v>
      </c>
      <c r="E213" s="84"/>
      <c r="F213" s="64"/>
      <c r="G213" s="64"/>
    </row>
    <row r="214" spans="1:7" s="65" customFormat="1" ht="94.5" customHeight="1" hidden="1">
      <c r="A214" s="63"/>
      <c r="B214" s="85" t="s">
        <v>431</v>
      </c>
      <c r="C214" s="86" t="s">
        <v>428</v>
      </c>
      <c r="D214" s="86"/>
      <c r="E214" s="84"/>
      <c r="F214" s="64"/>
      <c r="G214" s="64"/>
    </row>
    <row r="215" spans="1:7" s="65" customFormat="1" ht="74.25" customHeight="1" hidden="1">
      <c r="A215" s="63"/>
      <c r="B215" s="85" t="s">
        <v>299</v>
      </c>
      <c r="C215" s="86" t="s">
        <v>429</v>
      </c>
      <c r="D215" s="86" t="s">
        <v>296</v>
      </c>
      <c r="E215" s="84"/>
      <c r="F215" s="64"/>
      <c r="G215" s="64"/>
    </row>
    <row r="216" spans="1:7" s="65" customFormat="1" ht="36" hidden="1">
      <c r="A216" s="63"/>
      <c r="B216" s="148" t="s">
        <v>348</v>
      </c>
      <c r="C216" s="149"/>
      <c r="D216" s="148"/>
      <c r="E216" s="162">
        <f>E217</f>
        <v>100000</v>
      </c>
      <c r="F216" s="64"/>
      <c r="G216" s="64"/>
    </row>
    <row r="217" spans="1:7" s="65" customFormat="1" ht="54" hidden="1">
      <c r="A217" s="63"/>
      <c r="B217" s="148" t="s">
        <v>293</v>
      </c>
      <c r="C217" s="163" t="s">
        <v>292</v>
      </c>
      <c r="D217" s="164"/>
      <c r="E217" s="162">
        <f>E218</f>
        <v>100000</v>
      </c>
      <c r="F217" s="64"/>
      <c r="G217" s="64"/>
    </row>
    <row r="218" spans="1:7" s="65" customFormat="1" ht="36">
      <c r="A218" s="63"/>
      <c r="B218" s="148" t="s">
        <v>349</v>
      </c>
      <c r="C218" s="149" t="s">
        <v>350</v>
      </c>
      <c r="D218" s="149"/>
      <c r="E218" s="162">
        <f>E219</f>
        <v>100000</v>
      </c>
      <c r="F218" s="64"/>
      <c r="G218" s="64"/>
    </row>
    <row r="219" spans="1:7" s="65" customFormat="1" ht="54">
      <c r="A219" s="63"/>
      <c r="B219" s="148" t="s">
        <v>351</v>
      </c>
      <c r="C219" s="149" t="s">
        <v>352</v>
      </c>
      <c r="D219" s="149"/>
      <c r="E219" s="162">
        <f>E220</f>
        <v>100000</v>
      </c>
      <c r="F219" s="64"/>
      <c r="G219" s="64"/>
    </row>
    <row r="220" spans="1:7" s="65" customFormat="1" ht="72">
      <c r="A220" s="63"/>
      <c r="B220" s="148" t="s">
        <v>353</v>
      </c>
      <c r="C220" s="149" t="s">
        <v>352</v>
      </c>
      <c r="D220" s="149" t="s">
        <v>296</v>
      </c>
      <c r="E220" s="162">
        <v>100000</v>
      </c>
      <c r="F220" s="64"/>
      <c r="G220" s="64"/>
    </row>
    <row r="221" spans="1:7" s="65" customFormat="1" ht="18.75" customHeight="1" hidden="1">
      <c r="A221" s="165">
        <v>9</v>
      </c>
      <c r="B221" s="156" t="s">
        <v>50</v>
      </c>
      <c r="C221" s="153"/>
      <c r="D221" s="153"/>
      <c r="E221" s="157">
        <f>E222+E245</f>
        <v>20000</v>
      </c>
      <c r="F221" s="64"/>
      <c r="G221" s="64"/>
    </row>
    <row r="222" spans="1:7" s="65" customFormat="1" ht="18" hidden="1">
      <c r="A222" s="107"/>
      <c r="B222" s="85" t="s">
        <v>99</v>
      </c>
      <c r="C222" s="86"/>
      <c r="D222" s="86"/>
      <c r="E222" s="84">
        <f>E223</f>
        <v>20000</v>
      </c>
      <c r="F222" s="108"/>
      <c r="G222" s="108"/>
    </row>
    <row r="223" spans="1:7" s="176" customFormat="1" ht="36.75" customHeight="1">
      <c r="A223" s="63"/>
      <c r="B223" s="156" t="s">
        <v>307</v>
      </c>
      <c r="C223" s="153" t="s">
        <v>306</v>
      </c>
      <c r="D223" s="153"/>
      <c r="E223" s="157">
        <f>E224</f>
        <v>20000</v>
      </c>
      <c r="F223" s="64"/>
      <c r="G223" s="64"/>
    </row>
    <row r="224" spans="1:7" s="65" customFormat="1" ht="39" customHeight="1">
      <c r="A224" s="63"/>
      <c r="B224" s="85" t="s">
        <v>51</v>
      </c>
      <c r="C224" s="86" t="s">
        <v>308</v>
      </c>
      <c r="D224" s="86"/>
      <c r="E224" s="84">
        <f>E225</f>
        <v>20000</v>
      </c>
      <c r="F224" s="64"/>
      <c r="G224" s="64"/>
    </row>
    <row r="225" spans="1:7" s="65" customFormat="1" ht="37.5" customHeight="1">
      <c r="A225" s="63"/>
      <c r="B225" s="85" t="s">
        <v>310</v>
      </c>
      <c r="C225" s="86" t="s">
        <v>309</v>
      </c>
      <c r="D225" s="86"/>
      <c r="E225" s="84">
        <v>20000</v>
      </c>
      <c r="F225" s="64"/>
      <c r="G225" s="64"/>
    </row>
    <row r="226" spans="1:7" s="65" customFormat="1" ht="54">
      <c r="A226" s="63"/>
      <c r="B226" s="85" t="s">
        <v>218</v>
      </c>
      <c r="C226" s="86" t="s">
        <v>309</v>
      </c>
      <c r="D226" s="86" t="s">
        <v>217</v>
      </c>
      <c r="E226" s="84">
        <v>20000</v>
      </c>
      <c r="F226" s="64"/>
      <c r="G226" s="64"/>
    </row>
    <row r="227" spans="1:7" s="176" customFormat="1" ht="72" customHeight="1">
      <c r="A227" s="63"/>
      <c r="B227" s="156" t="s">
        <v>234</v>
      </c>
      <c r="C227" s="153" t="s">
        <v>232</v>
      </c>
      <c r="D227" s="153"/>
      <c r="E227" s="157">
        <f>E229+E258</f>
        <v>360200</v>
      </c>
      <c r="F227" s="64"/>
      <c r="G227" s="64"/>
    </row>
    <row r="228" spans="1:7" s="65" customFormat="1" ht="54" hidden="1">
      <c r="A228" s="63"/>
      <c r="B228" s="148" t="s">
        <v>347</v>
      </c>
      <c r="C228" s="149" t="s">
        <v>232</v>
      </c>
      <c r="D228" s="149"/>
      <c r="E228" s="84">
        <f>E229</f>
        <v>335000</v>
      </c>
      <c r="F228" s="64"/>
      <c r="G228" s="64"/>
    </row>
    <row r="229" spans="1:7" s="65" customFormat="1" ht="36">
      <c r="A229" s="63"/>
      <c r="B229" s="148" t="s">
        <v>424</v>
      </c>
      <c r="C229" s="149" t="s">
        <v>423</v>
      </c>
      <c r="D229" s="149"/>
      <c r="E229" s="84">
        <f>E230</f>
        <v>335000</v>
      </c>
      <c r="F229" s="64"/>
      <c r="G229" s="64"/>
    </row>
    <row r="230" spans="1:7" s="65" customFormat="1" ht="54">
      <c r="A230" s="63"/>
      <c r="B230" s="148" t="s">
        <v>218</v>
      </c>
      <c r="C230" s="149" t="s">
        <v>423</v>
      </c>
      <c r="D230" s="149" t="s">
        <v>217</v>
      </c>
      <c r="E230" s="84">
        <v>335000</v>
      </c>
      <c r="F230" s="64"/>
      <c r="G230" s="64"/>
    </row>
    <row r="231" spans="1:7" s="65" customFormat="1" ht="18" customHeight="1" hidden="1">
      <c r="A231" s="107"/>
      <c r="B231" s="85" t="s">
        <v>23</v>
      </c>
      <c r="C231" s="86"/>
      <c r="D231" s="86"/>
      <c r="E231" s="84">
        <f>E53</f>
        <v>20000</v>
      </c>
      <c r="F231" s="108"/>
      <c r="G231" s="108"/>
    </row>
    <row r="232" spans="1:7" s="65" customFormat="1" ht="36.75" customHeight="1" hidden="1">
      <c r="A232" s="107"/>
      <c r="B232" s="85" t="s">
        <v>26</v>
      </c>
      <c r="C232" s="86"/>
      <c r="D232" s="86"/>
      <c r="E232" s="84">
        <f>E61+E65+E227</f>
        <v>415200</v>
      </c>
      <c r="F232" s="108"/>
      <c r="G232" s="108"/>
    </row>
    <row r="233" spans="1:7" s="65" customFormat="1" ht="55.5" customHeight="1" hidden="1">
      <c r="A233" s="63"/>
      <c r="B233" s="85" t="s">
        <v>230</v>
      </c>
      <c r="C233" s="86" t="s">
        <v>243</v>
      </c>
      <c r="D233" s="86"/>
      <c r="E233" s="84">
        <f>E234</f>
        <v>0</v>
      </c>
      <c r="F233" s="64"/>
      <c r="G233" s="64"/>
    </row>
    <row r="234" spans="1:7" s="65" customFormat="1" ht="55.5" customHeight="1" hidden="1">
      <c r="A234" s="63"/>
      <c r="B234" s="85" t="s">
        <v>218</v>
      </c>
      <c r="C234" s="86" t="s">
        <v>243</v>
      </c>
      <c r="D234" s="86" t="s">
        <v>217</v>
      </c>
      <c r="E234" s="84">
        <v>0</v>
      </c>
      <c r="F234" s="64"/>
      <c r="G234" s="64"/>
    </row>
    <row r="235" spans="1:7" s="65" customFormat="1" ht="18.75" customHeight="1" hidden="1">
      <c r="A235" s="63"/>
      <c r="B235" s="85" t="s">
        <v>66</v>
      </c>
      <c r="C235" s="86" t="s">
        <v>67</v>
      </c>
      <c r="D235" s="86" t="s">
        <v>22</v>
      </c>
      <c r="E235" s="84">
        <v>0</v>
      </c>
      <c r="F235" s="64"/>
      <c r="G235" s="64"/>
    </row>
    <row r="236" spans="1:7" s="65" customFormat="1" ht="17.25" hidden="1">
      <c r="A236" s="63" t="s">
        <v>69</v>
      </c>
      <c r="B236" s="156" t="s">
        <v>29</v>
      </c>
      <c r="C236" s="153"/>
      <c r="D236" s="153"/>
      <c r="E236" s="157">
        <f>E237</f>
        <v>299200</v>
      </c>
      <c r="F236" s="64"/>
      <c r="G236" s="64"/>
    </row>
    <row r="237" spans="1:7" s="146" customFormat="1" ht="36.75" customHeight="1" hidden="1">
      <c r="A237" s="144"/>
      <c r="B237" s="85" t="s">
        <v>30</v>
      </c>
      <c r="C237" s="86"/>
      <c r="D237" s="86"/>
      <c r="E237" s="84">
        <f>E30+E51</f>
        <v>299200</v>
      </c>
      <c r="F237" s="145"/>
      <c r="G237" s="145"/>
    </row>
    <row r="238" spans="1:7" s="65" customFormat="1" ht="51.75" hidden="1">
      <c r="A238" s="150" t="s">
        <v>75</v>
      </c>
      <c r="B238" s="166" t="s">
        <v>32</v>
      </c>
      <c r="C238" s="167"/>
      <c r="D238" s="167"/>
      <c r="E238" s="168">
        <f>E239+E84+E93</f>
        <v>30000</v>
      </c>
      <c r="F238" s="64"/>
      <c r="G238" s="64"/>
    </row>
    <row r="239" spans="1:7" s="65" customFormat="1" ht="74.25" customHeight="1" hidden="1">
      <c r="A239" s="107"/>
      <c r="B239" s="85" t="s">
        <v>203</v>
      </c>
      <c r="C239" s="86"/>
      <c r="D239" s="86"/>
      <c r="E239" s="84">
        <f>E69</f>
        <v>20000</v>
      </c>
      <c r="F239" s="108"/>
      <c r="G239" s="108"/>
    </row>
    <row r="240" spans="1:7" s="65" customFormat="1" ht="18" customHeight="1" hidden="1">
      <c r="A240" s="63"/>
      <c r="B240" s="85" t="s">
        <v>130</v>
      </c>
      <c r="C240" s="86" t="s">
        <v>39</v>
      </c>
      <c r="D240" s="86"/>
      <c r="E240" s="84">
        <f>E241</f>
        <v>0</v>
      </c>
      <c r="F240" s="64"/>
      <c r="G240" s="64"/>
    </row>
    <row r="241" spans="1:7" s="65" customFormat="1" ht="91.5" customHeight="1" hidden="1">
      <c r="A241" s="63"/>
      <c r="B241" s="85" t="s">
        <v>124</v>
      </c>
      <c r="C241" s="86" t="s">
        <v>95</v>
      </c>
      <c r="D241" s="86"/>
      <c r="E241" s="84">
        <f>E242</f>
        <v>0</v>
      </c>
      <c r="F241" s="64"/>
      <c r="G241" s="64"/>
    </row>
    <row r="242" spans="1:7" s="65" customFormat="1" ht="19.5" customHeight="1" hidden="1">
      <c r="A242" s="63"/>
      <c r="B242" s="85" t="s">
        <v>52</v>
      </c>
      <c r="C242" s="86" t="s">
        <v>95</v>
      </c>
      <c r="D242" s="86" t="s">
        <v>53</v>
      </c>
      <c r="E242" s="84">
        <v>0</v>
      </c>
      <c r="F242" s="64"/>
      <c r="G242" s="64"/>
    </row>
    <row r="243" spans="1:7" s="65" customFormat="1" ht="17.25" hidden="1">
      <c r="A243" s="150" t="s">
        <v>439</v>
      </c>
      <c r="B243" s="156" t="s">
        <v>98</v>
      </c>
      <c r="C243" s="153"/>
      <c r="D243" s="153"/>
      <c r="E243" s="157">
        <f>E244+E216</f>
        <v>5826057</v>
      </c>
      <c r="F243" s="64"/>
      <c r="G243" s="64"/>
    </row>
    <row r="244" spans="1:7" s="65" customFormat="1" ht="18" hidden="1">
      <c r="A244" s="107"/>
      <c r="B244" s="85" t="s">
        <v>49</v>
      </c>
      <c r="C244" s="86"/>
      <c r="D244" s="85"/>
      <c r="E244" s="84">
        <f>E194</f>
        <v>5726057</v>
      </c>
      <c r="F244" s="108"/>
      <c r="G244" s="108"/>
    </row>
    <row r="245" spans="1:7" s="65" customFormat="1" ht="17.25" hidden="1">
      <c r="A245" s="63"/>
      <c r="B245" s="156" t="s">
        <v>133</v>
      </c>
      <c r="C245" s="153"/>
      <c r="D245" s="153"/>
      <c r="E245" s="157">
        <f>E246</f>
        <v>0</v>
      </c>
      <c r="F245" s="64"/>
      <c r="G245" s="64"/>
    </row>
    <row r="246" spans="1:7" s="65" customFormat="1" ht="36" hidden="1">
      <c r="A246" s="63"/>
      <c r="B246" s="85" t="s">
        <v>130</v>
      </c>
      <c r="C246" s="86" t="s">
        <v>39</v>
      </c>
      <c r="D246" s="86"/>
      <c r="E246" s="84">
        <f>E247</f>
        <v>0</v>
      </c>
      <c r="F246" s="64"/>
      <c r="G246" s="64"/>
    </row>
    <row r="247" spans="1:7" s="65" customFormat="1" ht="75.75" customHeight="1" hidden="1">
      <c r="A247" s="63"/>
      <c r="B247" s="85" t="s">
        <v>131</v>
      </c>
      <c r="C247" s="86" t="s">
        <v>132</v>
      </c>
      <c r="D247" s="86"/>
      <c r="E247" s="84">
        <f>E248</f>
        <v>0</v>
      </c>
      <c r="F247" s="64"/>
      <c r="G247" s="64"/>
    </row>
    <row r="248" spans="1:7" s="65" customFormat="1" ht="18" hidden="1">
      <c r="A248" s="63"/>
      <c r="B248" s="85" t="s">
        <v>21</v>
      </c>
      <c r="C248" s="86" t="s">
        <v>132</v>
      </c>
      <c r="D248" s="86" t="s">
        <v>22</v>
      </c>
      <c r="E248" s="84">
        <v>0</v>
      </c>
      <c r="F248" s="64"/>
      <c r="G248" s="64"/>
    </row>
    <row r="249" spans="1:7" s="65" customFormat="1" ht="54" hidden="1">
      <c r="A249" s="63"/>
      <c r="B249" s="85" t="s">
        <v>218</v>
      </c>
      <c r="C249" s="86" t="s">
        <v>309</v>
      </c>
      <c r="D249" s="86" t="s">
        <v>217</v>
      </c>
      <c r="E249" s="84">
        <v>100000</v>
      </c>
      <c r="F249" s="64"/>
      <c r="G249" s="64"/>
    </row>
    <row r="250" spans="1:7" s="152" customFormat="1" ht="17.25" customHeight="1" hidden="1">
      <c r="A250" s="150" t="s">
        <v>440</v>
      </c>
      <c r="B250" s="156" t="s">
        <v>101</v>
      </c>
      <c r="C250" s="153"/>
      <c r="D250" s="153"/>
      <c r="E250" s="157">
        <f>E251</f>
        <v>117000</v>
      </c>
      <c r="F250" s="151"/>
      <c r="G250" s="151"/>
    </row>
    <row r="251" spans="1:7" s="152" customFormat="1" ht="36.75" customHeight="1" hidden="1">
      <c r="A251" s="144"/>
      <c r="B251" s="85" t="s">
        <v>102</v>
      </c>
      <c r="C251" s="86"/>
      <c r="D251" s="86"/>
      <c r="E251" s="84">
        <f>E57</f>
        <v>117000</v>
      </c>
      <c r="F251" s="169"/>
      <c r="G251" s="169"/>
    </row>
    <row r="252" spans="1:7" s="152" customFormat="1" ht="37.5" customHeight="1" hidden="1">
      <c r="A252" s="150" t="s">
        <v>35</v>
      </c>
      <c r="B252" s="156" t="s">
        <v>63</v>
      </c>
      <c r="C252" s="153"/>
      <c r="D252" s="153"/>
      <c r="E252" s="157">
        <f>E253</f>
        <v>0</v>
      </c>
      <c r="F252" s="151"/>
      <c r="G252" s="151"/>
    </row>
    <row r="253" spans="1:7" s="152" customFormat="1" ht="54" customHeight="1" hidden="1">
      <c r="A253" s="144"/>
      <c r="B253" s="85" t="s">
        <v>198</v>
      </c>
      <c r="C253" s="86"/>
      <c r="D253" s="86"/>
      <c r="E253" s="84">
        <f>E255</f>
        <v>0</v>
      </c>
      <c r="F253" s="169"/>
      <c r="G253" s="169"/>
    </row>
    <row r="254" spans="1:7" s="152" customFormat="1" ht="36" hidden="1">
      <c r="A254" s="144"/>
      <c r="B254" s="85" t="s">
        <v>319</v>
      </c>
      <c r="C254" s="149" t="s">
        <v>315</v>
      </c>
      <c r="D254" s="86"/>
      <c r="E254" s="84">
        <f>E255</f>
        <v>0</v>
      </c>
      <c r="F254" s="169"/>
      <c r="G254" s="169"/>
    </row>
    <row r="255" spans="1:7" s="172" customFormat="1" ht="54" hidden="1">
      <c r="A255" s="150"/>
      <c r="B255" s="148" t="s">
        <v>320</v>
      </c>
      <c r="C255" s="149" t="s">
        <v>316</v>
      </c>
      <c r="D255" s="149"/>
      <c r="E255" s="170">
        <f>E256</f>
        <v>0</v>
      </c>
      <c r="F255" s="171"/>
      <c r="G255" s="171"/>
    </row>
    <row r="256" spans="1:7" s="172" customFormat="1" ht="54" hidden="1">
      <c r="A256" s="150"/>
      <c r="B256" s="148" t="s">
        <v>321</v>
      </c>
      <c r="C256" s="149" t="s">
        <v>317</v>
      </c>
      <c r="D256" s="149"/>
      <c r="E256" s="162">
        <f>E257</f>
        <v>0</v>
      </c>
      <c r="F256" s="171"/>
      <c r="G256" s="171"/>
    </row>
    <row r="257" spans="1:7" s="172" customFormat="1" ht="39.75" customHeight="1" hidden="1">
      <c r="A257" s="150"/>
      <c r="B257" s="148" t="s">
        <v>322</v>
      </c>
      <c r="C257" s="149" t="s">
        <v>317</v>
      </c>
      <c r="D257" s="149" t="s">
        <v>318</v>
      </c>
      <c r="E257" s="162">
        <v>0</v>
      </c>
      <c r="F257" s="171"/>
      <c r="G257" s="171"/>
    </row>
    <row r="258" spans="1:7" s="65" customFormat="1" ht="36">
      <c r="A258" s="63"/>
      <c r="B258" s="85" t="s">
        <v>245</v>
      </c>
      <c r="C258" s="86" t="s">
        <v>244</v>
      </c>
      <c r="D258" s="86"/>
      <c r="E258" s="84">
        <f>E264</f>
        <v>25200</v>
      </c>
      <c r="F258" s="64"/>
      <c r="G258" s="64"/>
    </row>
    <row r="259" spans="1:7" s="65" customFormat="1" ht="21.75" customHeight="1" hidden="1">
      <c r="A259" s="63"/>
      <c r="B259" s="85" t="s">
        <v>55</v>
      </c>
      <c r="C259" s="86" t="s">
        <v>64</v>
      </c>
      <c r="D259" s="86" t="s">
        <v>65</v>
      </c>
      <c r="E259" s="84">
        <v>0</v>
      </c>
      <c r="F259" s="64"/>
      <c r="G259" s="64"/>
    </row>
    <row r="260" spans="1:7" s="65" customFormat="1" ht="18" hidden="1">
      <c r="A260" s="63"/>
      <c r="B260" s="85" t="s">
        <v>55</v>
      </c>
      <c r="C260" s="86" t="s">
        <v>64</v>
      </c>
      <c r="D260" s="86" t="s">
        <v>65</v>
      </c>
      <c r="E260" s="84">
        <f>10000-10000</f>
        <v>0</v>
      </c>
      <c r="F260" s="64"/>
      <c r="G260" s="64"/>
    </row>
    <row r="261" spans="1:7" s="65" customFormat="1" ht="72" hidden="1">
      <c r="A261" s="63"/>
      <c r="B261" s="85" t="s">
        <v>135</v>
      </c>
      <c r="C261" s="86" t="s">
        <v>64</v>
      </c>
      <c r="D261" s="86" t="s">
        <v>138</v>
      </c>
      <c r="E261" s="84"/>
      <c r="F261" s="64"/>
      <c r="G261" s="64"/>
    </row>
    <row r="262" spans="1:7" s="65" customFormat="1" ht="36" hidden="1">
      <c r="A262" s="63"/>
      <c r="B262" s="85" t="s">
        <v>44</v>
      </c>
      <c r="C262" s="86" t="s">
        <v>39</v>
      </c>
      <c r="D262" s="86"/>
      <c r="E262" s="84" t="e">
        <f>#REF!</f>
        <v>#REF!</v>
      </c>
      <c r="F262" s="64"/>
      <c r="G262" s="64"/>
    </row>
    <row r="263" spans="1:7" s="65" customFormat="1" ht="0.75" customHeight="1" hidden="1">
      <c r="A263" s="63"/>
      <c r="B263" s="85" t="s">
        <v>21</v>
      </c>
      <c r="C263" s="86" t="s">
        <v>39</v>
      </c>
      <c r="D263" s="86" t="s">
        <v>22</v>
      </c>
      <c r="E263" s="84">
        <v>0</v>
      </c>
      <c r="F263" s="64"/>
      <c r="G263" s="64"/>
    </row>
    <row r="264" spans="1:7" s="65" customFormat="1" ht="54">
      <c r="A264" s="63"/>
      <c r="B264" s="85" t="s">
        <v>218</v>
      </c>
      <c r="C264" s="86" t="s">
        <v>244</v>
      </c>
      <c r="D264" s="86" t="s">
        <v>217</v>
      </c>
      <c r="E264" s="84">
        <v>25200</v>
      </c>
      <c r="F264" s="64"/>
      <c r="G264" s="64"/>
    </row>
    <row r="265" spans="1:7" s="172" customFormat="1" ht="18">
      <c r="A265" s="150"/>
      <c r="B265" s="148"/>
      <c r="C265" s="149"/>
      <c r="D265" s="149"/>
      <c r="E265" s="162"/>
      <c r="F265" s="171"/>
      <c r="G265" s="171"/>
    </row>
    <row r="266" spans="1:7" s="152" customFormat="1" ht="18">
      <c r="A266" s="173" t="s">
        <v>338</v>
      </c>
      <c r="B266" s="174"/>
      <c r="C266" s="175"/>
      <c r="D266" s="65"/>
      <c r="E266" s="65"/>
      <c r="F266" s="151"/>
      <c r="G266" s="151"/>
    </row>
    <row r="267" spans="1:5" ht="18">
      <c r="A267" s="1" t="s">
        <v>339</v>
      </c>
      <c r="B267" s="42"/>
      <c r="E267" s="4"/>
    </row>
    <row r="268" spans="1:5" ht="18">
      <c r="A268" s="1" t="s">
        <v>105</v>
      </c>
      <c r="E268" s="60" t="s">
        <v>337</v>
      </c>
    </row>
  </sheetData>
  <sheetProtection/>
  <mergeCells count="10">
    <mergeCell ref="A8:A9"/>
    <mergeCell ref="B8:B9"/>
    <mergeCell ref="C8:D8"/>
    <mergeCell ref="E8:E9"/>
    <mergeCell ref="C1:E1"/>
    <mergeCell ref="C2:E2"/>
    <mergeCell ref="C3:E3"/>
    <mergeCell ref="C4:E4"/>
    <mergeCell ref="C5:E5"/>
    <mergeCell ref="B6:E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3.28125" style="20" customWidth="1"/>
    <col min="2" max="2" width="41.28125" style="21" customWidth="1"/>
    <col min="3" max="3" width="4.00390625" style="24" customWidth="1"/>
    <col min="4" max="4" width="3.28125" style="28" customWidth="1"/>
    <col min="5" max="5" width="27.7109375" style="28" customWidth="1"/>
    <col min="6" max="6" width="12.00390625" style="29" customWidth="1"/>
    <col min="7" max="7" width="13.140625" style="29" bestFit="1" customWidth="1"/>
    <col min="8" max="16384" width="9.140625" style="22" customWidth="1"/>
  </cols>
  <sheetData>
    <row r="1" spans="3:5" ht="15">
      <c r="C1" s="202" t="s">
        <v>447</v>
      </c>
      <c r="D1" s="202"/>
      <c r="E1" s="202"/>
    </row>
    <row r="2" spans="3:5" ht="15">
      <c r="C2" s="202" t="s">
        <v>444</v>
      </c>
      <c r="D2" s="202"/>
      <c r="E2" s="202"/>
    </row>
    <row r="3" spans="3:5" ht="15">
      <c r="C3" s="202" t="s">
        <v>339</v>
      </c>
      <c r="D3" s="202"/>
      <c r="E3" s="202"/>
    </row>
    <row r="4" spans="3:5" ht="15">
      <c r="C4" s="203" t="s">
        <v>105</v>
      </c>
      <c r="D4" s="203"/>
      <c r="E4" s="203"/>
    </row>
    <row r="5" spans="3:5" ht="16.5" customHeight="1">
      <c r="C5" s="204" t="s">
        <v>448</v>
      </c>
      <c r="D5" s="204"/>
      <c r="E5" s="204"/>
    </row>
    <row r="6" spans="3:5" ht="17.25" customHeight="1">
      <c r="C6" s="181"/>
      <c r="D6" s="181"/>
      <c r="E6" s="181"/>
    </row>
    <row r="7" spans="1:7" s="23" customFormat="1" ht="69" customHeight="1">
      <c r="A7" s="46"/>
      <c r="B7" s="179" t="s">
        <v>446</v>
      </c>
      <c r="C7" s="179"/>
      <c r="D7" s="179"/>
      <c r="E7" s="179"/>
      <c r="F7" s="29"/>
      <c r="G7" s="29"/>
    </row>
    <row r="8" spans="2:5" ht="13.5" customHeight="1">
      <c r="B8" s="24"/>
      <c r="C8" s="28"/>
      <c r="E8" s="28" t="s">
        <v>7</v>
      </c>
    </row>
    <row r="9" spans="1:7" s="25" customFormat="1" ht="37.5" customHeight="1">
      <c r="A9" s="182" t="s">
        <v>56</v>
      </c>
      <c r="B9" s="184" t="s">
        <v>57</v>
      </c>
      <c r="C9" s="184" t="s">
        <v>10</v>
      </c>
      <c r="D9" s="184"/>
      <c r="E9" s="185" t="s">
        <v>6</v>
      </c>
      <c r="F9" s="32"/>
      <c r="G9" s="32"/>
    </row>
    <row r="10" spans="1:7" s="25" customFormat="1" ht="78">
      <c r="A10" s="183"/>
      <c r="B10" s="184"/>
      <c r="C10" s="69" t="s">
        <v>11</v>
      </c>
      <c r="D10" s="69" t="s">
        <v>59</v>
      </c>
      <c r="E10" s="185"/>
      <c r="F10" s="32"/>
      <c r="G10" s="32"/>
    </row>
    <row r="11" spans="1:7" s="25" customFormat="1" ht="17.25" customHeight="1">
      <c r="A11" s="47">
        <v>1</v>
      </c>
      <c r="B11" s="67">
        <v>2</v>
      </c>
      <c r="C11" s="67">
        <v>3</v>
      </c>
      <c r="D11" s="67">
        <v>4</v>
      </c>
      <c r="E11" s="68">
        <v>5</v>
      </c>
      <c r="F11" s="32"/>
      <c r="G11" s="32"/>
    </row>
    <row r="12" spans="1:7" s="26" customFormat="1" ht="19.5" customHeight="1">
      <c r="A12" s="48"/>
      <c r="B12" s="78" t="s">
        <v>62</v>
      </c>
      <c r="C12" s="78"/>
      <c r="D12" s="78"/>
      <c r="E12" s="80">
        <f>E13+E20</f>
        <v>13434875.73</v>
      </c>
      <c r="F12" s="30"/>
      <c r="G12" s="30"/>
    </row>
    <row r="13" spans="1:7" s="26" customFormat="1" ht="47.25" customHeight="1" hidden="1">
      <c r="A13" s="48">
        <v>1</v>
      </c>
      <c r="B13" s="77" t="s">
        <v>435</v>
      </c>
      <c r="C13" s="78"/>
      <c r="D13" s="78"/>
      <c r="E13" s="80">
        <f>E14</f>
        <v>1155</v>
      </c>
      <c r="F13" s="30"/>
      <c r="G13" s="30"/>
    </row>
    <row r="14" spans="1:7" s="28" customFormat="1" ht="90" hidden="1">
      <c r="A14" s="50"/>
      <c r="B14" s="51" t="s">
        <v>355</v>
      </c>
      <c r="C14" s="52" t="s">
        <v>15</v>
      </c>
      <c r="D14" s="52" t="s">
        <v>147</v>
      </c>
      <c r="E14" s="84">
        <f>E15</f>
        <v>1155</v>
      </c>
      <c r="F14" s="31"/>
      <c r="G14" s="31"/>
    </row>
    <row r="15" spans="1:7" s="28" customFormat="1" ht="36" hidden="1">
      <c r="A15" s="50"/>
      <c r="B15" s="51" t="s">
        <v>226</v>
      </c>
      <c r="C15" s="52" t="s">
        <v>15</v>
      </c>
      <c r="D15" s="52" t="s">
        <v>147</v>
      </c>
      <c r="E15" s="84">
        <f>E17</f>
        <v>1155</v>
      </c>
      <c r="F15" s="31"/>
      <c r="G15" s="31"/>
    </row>
    <row r="16" spans="1:7" s="28" customFormat="1" ht="18" hidden="1">
      <c r="A16" s="50"/>
      <c r="B16" s="51" t="s">
        <v>228</v>
      </c>
      <c r="C16" s="52" t="s">
        <v>15</v>
      </c>
      <c r="D16" s="52" t="s">
        <v>147</v>
      </c>
      <c r="E16" s="84">
        <v>1155</v>
      </c>
      <c r="F16" s="31"/>
      <c r="G16" s="31"/>
    </row>
    <row r="17" spans="1:7" s="28" customFormat="1" ht="18" hidden="1">
      <c r="A17" s="50"/>
      <c r="B17" s="51" t="s">
        <v>356</v>
      </c>
      <c r="C17" s="52" t="s">
        <v>15</v>
      </c>
      <c r="D17" s="52" t="s">
        <v>147</v>
      </c>
      <c r="E17" s="84">
        <v>1155</v>
      </c>
      <c r="F17" s="31"/>
      <c r="G17" s="31"/>
    </row>
    <row r="18" spans="1:7" s="28" customFormat="1" ht="18" hidden="1">
      <c r="A18" s="50"/>
      <c r="B18" s="51" t="s">
        <v>358</v>
      </c>
      <c r="C18" s="52" t="s">
        <v>15</v>
      </c>
      <c r="D18" s="52" t="s">
        <v>147</v>
      </c>
      <c r="E18" s="84">
        <v>1155</v>
      </c>
      <c r="F18" s="31"/>
      <c r="G18" s="31"/>
    </row>
    <row r="19" spans="1:7" s="26" customFormat="1" ht="19.5" customHeight="1" hidden="1">
      <c r="A19" s="48"/>
      <c r="B19" s="104"/>
      <c r="C19" s="104"/>
      <c r="D19" s="104"/>
      <c r="E19" s="106"/>
      <c r="F19" s="30"/>
      <c r="G19" s="30"/>
    </row>
    <row r="20" spans="1:7" s="27" customFormat="1" ht="36" customHeight="1">
      <c r="A20" s="48"/>
      <c r="B20" s="77" t="s">
        <v>329</v>
      </c>
      <c r="C20" s="78"/>
      <c r="D20" s="78"/>
      <c r="E20" s="80">
        <f>E21+E81+E89+E123+E147+E206+E215+E244+E254+E260</f>
        <v>13433720.73</v>
      </c>
      <c r="F20" s="30"/>
      <c r="G20" s="30"/>
    </row>
    <row r="21" spans="1:7" s="28" customFormat="1" ht="19.5" customHeight="1">
      <c r="A21" s="49" t="s">
        <v>68</v>
      </c>
      <c r="B21" s="77" t="s">
        <v>14</v>
      </c>
      <c r="C21" s="79" t="s">
        <v>15</v>
      </c>
      <c r="D21" s="81" t="s">
        <v>1</v>
      </c>
      <c r="E21" s="80">
        <f>E22+E27+E37+E42+E56+E61+E52+E46</f>
        <v>4522043</v>
      </c>
      <c r="F21" s="31"/>
      <c r="G21" s="31"/>
    </row>
    <row r="22" spans="1:7" s="28" customFormat="1" ht="73.5" customHeight="1">
      <c r="A22" s="54"/>
      <c r="B22" s="51" t="s">
        <v>16</v>
      </c>
      <c r="C22" s="52" t="s">
        <v>15</v>
      </c>
      <c r="D22" s="52" t="s">
        <v>17</v>
      </c>
      <c r="E22" s="84">
        <f>E23</f>
        <v>564619</v>
      </c>
      <c r="F22" s="55"/>
      <c r="G22" s="55"/>
    </row>
    <row r="23" spans="1:7" s="65" customFormat="1" ht="39" customHeight="1" hidden="1">
      <c r="A23" s="63"/>
      <c r="B23" s="85" t="s">
        <v>323</v>
      </c>
      <c r="C23" s="86" t="s">
        <v>15</v>
      </c>
      <c r="D23" s="86" t="s">
        <v>17</v>
      </c>
      <c r="E23" s="84">
        <f>E24</f>
        <v>564619</v>
      </c>
      <c r="F23" s="64"/>
      <c r="G23" s="64"/>
    </row>
    <row r="24" spans="1:7" s="28" customFormat="1" ht="18" customHeight="1" hidden="1">
      <c r="A24" s="50"/>
      <c r="B24" s="51" t="s">
        <v>2</v>
      </c>
      <c r="C24" s="52" t="s">
        <v>15</v>
      </c>
      <c r="D24" s="52" t="s">
        <v>17</v>
      </c>
      <c r="E24" s="84">
        <f>E25</f>
        <v>564619</v>
      </c>
      <c r="F24" s="31"/>
      <c r="G24" s="31"/>
    </row>
    <row r="25" spans="1:7" s="28" customFormat="1" ht="36.75" customHeight="1" hidden="1">
      <c r="A25" s="50"/>
      <c r="B25" s="51" t="s">
        <v>208</v>
      </c>
      <c r="C25" s="52" t="s">
        <v>15</v>
      </c>
      <c r="D25" s="52" t="s">
        <v>17</v>
      </c>
      <c r="E25" s="84">
        <f>E26</f>
        <v>564619</v>
      </c>
      <c r="F25" s="33"/>
      <c r="G25" s="31"/>
    </row>
    <row r="26" spans="1:7" s="28" customFormat="1" ht="141" customHeight="1" hidden="1">
      <c r="A26" s="50"/>
      <c r="B26" s="51" t="s">
        <v>210</v>
      </c>
      <c r="C26" s="52" t="s">
        <v>15</v>
      </c>
      <c r="D26" s="52" t="s">
        <v>17</v>
      </c>
      <c r="E26" s="84">
        <v>564619</v>
      </c>
      <c r="F26" s="33"/>
      <c r="G26" s="31"/>
    </row>
    <row r="27" spans="1:8" s="28" customFormat="1" ht="111" customHeight="1">
      <c r="A27" s="54"/>
      <c r="B27" s="51" t="s">
        <v>202</v>
      </c>
      <c r="C27" s="52" t="s">
        <v>15</v>
      </c>
      <c r="D27" s="52" t="s">
        <v>18</v>
      </c>
      <c r="E27" s="84">
        <f>E28</f>
        <v>3522224</v>
      </c>
      <c r="F27" s="55"/>
      <c r="G27" s="55"/>
      <c r="H27" s="62"/>
    </row>
    <row r="28" spans="1:7" s="65" customFormat="1" ht="57" customHeight="1" hidden="1">
      <c r="A28" s="63"/>
      <c r="B28" s="85" t="s">
        <v>215</v>
      </c>
      <c r="C28" s="86" t="s">
        <v>15</v>
      </c>
      <c r="D28" s="86" t="s">
        <v>18</v>
      </c>
      <c r="E28" s="84">
        <f>E29+E34</f>
        <v>3522224</v>
      </c>
      <c r="F28" s="64"/>
      <c r="G28" s="64"/>
    </row>
    <row r="29" spans="1:7" s="28" customFormat="1" ht="57" customHeight="1" hidden="1">
      <c r="A29" s="50"/>
      <c r="B29" s="51" t="s">
        <v>216</v>
      </c>
      <c r="C29" s="52" t="s">
        <v>15</v>
      </c>
      <c r="D29" s="52" t="s">
        <v>18</v>
      </c>
      <c r="E29" s="84">
        <f>E30</f>
        <v>3518324</v>
      </c>
      <c r="F29" s="31"/>
      <c r="G29" s="31"/>
    </row>
    <row r="30" spans="1:7" s="28" customFormat="1" ht="37.5" customHeight="1" hidden="1">
      <c r="A30" s="50"/>
      <c r="B30" s="51" t="s">
        <v>208</v>
      </c>
      <c r="C30" s="52" t="s">
        <v>15</v>
      </c>
      <c r="D30" s="52" t="s">
        <v>18</v>
      </c>
      <c r="E30" s="84">
        <f>E31+E32+E33</f>
        <v>3518324</v>
      </c>
      <c r="F30" s="31"/>
      <c r="G30" s="31"/>
    </row>
    <row r="31" spans="1:7" s="28" customFormat="1" ht="136.5" customHeight="1" hidden="1">
      <c r="A31" s="50"/>
      <c r="B31" s="51" t="s">
        <v>210</v>
      </c>
      <c r="C31" s="52" t="s">
        <v>15</v>
      </c>
      <c r="D31" s="52" t="s">
        <v>18</v>
      </c>
      <c r="E31" s="84">
        <v>2878324</v>
      </c>
      <c r="F31" s="31"/>
      <c r="G31" s="31"/>
    </row>
    <row r="32" spans="1:7" s="28" customFormat="1" ht="60.75" customHeight="1" hidden="1">
      <c r="A32" s="50"/>
      <c r="B32" s="51" t="s">
        <v>218</v>
      </c>
      <c r="C32" s="52" t="s">
        <v>15</v>
      </c>
      <c r="D32" s="52" t="s">
        <v>18</v>
      </c>
      <c r="E32" s="84">
        <v>570000</v>
      </c>
      <c r="F32" s="31"/>
      <c r="G32" s="31"/>
    </row>
    <row r="33" spans="1:7" s="28" customFormat="1" ht="21.75" customHeight="1" hidden="1">
      <c r="A33" s="50"/>
      <c r="B33" s="51" t="s">
        <v>220</v>
      </c>
      <c r="C33" s="52" t="s">
        <v>15</v>
      </c>
      <c r="D33" s="52" t="s">
        <v>18</v>
      </c>
      <c r="E33" s="84">
        <v>70000</v>
      </c>
      <c r="F33" s="31"/>
      <c r="G33" s="31"/>
    </row>
    <row r="34" spans="1:7" s="28" customFormat="1" ht="38.25" customHeight="1" hidden="1">
      <c r="A34" s="54"/>
      <c r="B34" s="51" t="s">
        <v>222</v>
      </c>
      <c r="C34" s="52" t="s">
        <v>15</v>
      </c>
      <c r="D34" s="52" t="s">
        <v>18</v>
      </c>
      <c r="E34" s="84">
        <f>E35</f>
        <v>3900</v>
      </c>
      <c r="F34" s="55"/>
      <c r="G34" s="55"/>
    </row>
    <row r="35" spans="1:7" s="28" customFormat="1" ht="90.75" customHeight="1" hidden="1">
      <c r="A35" s="50"/>
      <c r="B35" s="51" t="s">
        <v>224</v>
      </c>
      <c r="C35" s="52" t="s">
        <v>15</v>
      </c>
      <c r="D35" s="52" t="s">
        <v>18</v>
      </c>
      <c r="E35" s="84">
        <f>E36</f>
        <v>3900</v>
      </c>
      <c r="F35" s="31"/>
      <c r="G35" s="31"/>
    </row>
    <row r="36" spans="1:7" s="28" customFormat="1" ht="54" hidden="1">
      <c r="A36" s="50"/>
      <c r="B36" s="51" t="s">
        <v>218</v>
      </c>
      <c r="C36" s="52" t="s">
        <v>15</v>
      </c>
      <c r="D36" s="52" t="s">
        <v>18</v>
      </c>
      <c r="E36" s="84">
        <v>3900</v>
      </c>
      <c r="F36" s="31"/>
      <c r="G36" s="31"/>
    </row>
    <row r="37" spans="1:7" s="28" customFormat="1" ht="91.5" customHeight="1" hidden="1">
      <c r="A37" s="54"/>
      <c r="B37" s="87" t="s">
        <v>148</v>
      </c>
      <c r="C37" s="52" t="s">
        <v>15</v>
      </c>
      <c r="D37" s="52" t="s">
        <v>147</v>
      </c>
      <c r="E37" s="84">
        <f>E38</f>
        <v>0</v>
      </c>
      <c r="F37" s="55"/>
      <c r="G37" s="55"/>
    </row>
    <row r="38" spans="1:7" s="28" customFormat="1" ht="36" hidden="1">
      <c r="A38" s="50"/>
      <c r="B38" s="51" t="s">
        <v>226</v>
      </c>
      <c r="C38" s="52" t="s">
        <v>15</v>
      </c>
      <c r="D38" s="52" t="s">
        <v>147</v>
      </c>
      <c r="E38" s="84">
        <f>E39</f>
        <v>0</v>
      </c>
      <c r="F38" s="31"/>
      <c r="G38" s="31"/>
    </row>
    <row r="39" spans="1:7" s="28" customFormat="1" ht="18" hidden="1">
      <c r="A39" s="50"/>
      <c r="B39" s="51" t="s">
        <v>228</v>
      </c>
      <c r="C39" s="52" t="s">
        <v>15</v>
      </c>
      <c r="D39" s="52" t="s">
        <v>147</v>
      </c>
      <c r="E39" s="84">
        <f>E40</f>
        <v>0</v>
      </c>
      <c r="F39" s="31"/>
      <c r="G39" s="31"/>
    </row>
    <row r="40" spans="1:7" s="28" customFormat="1" ht="54" hidden="1">
      <c r="A40" s="50"/>
      <c r="B40" s="51" t="s">
        <v>230</v>
      </c>
      <c r="C40" s="52" t="s">
        <v>15</v>
      </c>
      <c r="D40" s="52" t="s">
        <v>147</v>
      </c>
      <c r="E40" s="84">
        <f>E41</f>
        <v>0</v>
      </c>
      <c r="F40" s="31"/>
      <c r="G40" s="31"/>
    </row>
    <row r="41" spans="1:7" s="28" customFormat="1" ht="54" hidden="1">
      <c r="A41" s="50"/>
      <c r="B41" s="51" t="s">
        <v>218</v>
      </c>
      <c r="C41" s="52" t="s">
        <v>15</v>
      </c>
      <c r="D41" s="52" t="s">
        <v>147</v>
      </c>
      <c r="E41" s="84">
        <v>0</v>
      </c>
      <c r="F41" s="31"/>
      <c r="G41" s="31"/>
    </row>
    <row r="42" spans="1:7" s="28" customFormat="1" ht="39.75" customHeight="1" hidden="1">
      <c r="A42" s="50"/>
      <c r="B42" s="51" t="s">
        <v>231</v>
      </c>
      <c r="C42" s="52" t="s">
        <v>15</v>
      </c>
      <c r="D42" s="52" t="s">
        <v>20</v>
      </c>
      <c r="E42" s="84">
        <f>E43</f>
        <v>0</v>
      </c>
      <c r="F42" s="31"/>
      <c r="G42" s="31"/>
    </row>
    <row r="43" spans="1:7" s="28" customFormat="1" ht="54.75" customHeight="1" hidden="1">
      <c r="A43" s="50"/>
      <c r="B43" s="51" t="s">
        <v>234</v>
      </c>
      <c r="C43" s="52" t="s">
        <v>15</v>
      </c>
      <c r="D43" s="52" t="s">
        <v>20</v>
      </c>
      <c r="E43" s="84">
        <f>E44</f>
        <v>0</v>
      </c>
      <c r="F43" s="31"/>
      <c r="G43" s="31"/>
    </row>
    <row r="44" spans="1:7" s="28" customFormat="1" ht="21" customHeight="1" hidden="1">
      <c r="A44" s="50"/>
      <c r="B44" s="51" t="s">
        <v>235</v>
      </c>
      <c r="C44" s="52" t="s">
        <v>15</v>
      </c>
      <c r="D44" s="52" t="s">
        <v>20</v>
      </c>
      <c r="E44" s="84">
        <f>E45</f>
        <v>0</v>
      </c>
      <c r="F44" s="31"/>
      <c r="G44" s="31"/>
    </row>
    <row r="45" spans="1:7" s="28" customFormat="1" ht="54" hidden="1">
      <c r="A45" s="50"/>
      <c r="B45" s="51" t="s">
        <v>218</v>
      </c>
      <c r="C45" s="52" t="s">
        <v>15</v>
      </c>
      <c r="D45" s="52" t="s">
        <v>20</v>
      </c>
      <c r="E45" s="84">
        <v>0</v>
      </c>
      <c r="F45" s="31"/>
      <c r="G45" s="31"/>
    </row>
    <row r="46" spans="1:7" s="28" customFormat="1" ht="90" hidden="1">
      <c r="A46" s="50"/>
      <c r="B46" s="51" t="s">
        <v>355</v>
      </c>
      <c r="C46" s="52" t="s">
        <v>15</v>
      </c>
      <c r="D46" s="52" t="s">
        <v>147</v>
      </c>
      <c r="E46" s="84">
        <f>E47</f>
        <v>0</v>
      </c>
      <c r="F46" s="31"/>
      <c r="G46" s="31"/>
    </row>
    <row r="47" spans="1:7" s="28" customFormat="1" ht="36" hidden="1">
      <c r="A47" s="50"/>
      <c r="B47" s="51" t="s">
        <v>226</v>
      </c>
      <c r="C47" s="52" t="s">
        <v>15</v>
      </c>
      <c r="D47" s="52" t="s">
        <v>147</v>
      </c>
      <c r="E47" s="84">
        <f>E49</f>
        <v>0</v>
      </c>
      <c r="F47" s="31"/>
      <c r="G47" s="31"/>
    </row>
    <row r="48" spans="1:7" s="28" customFormat="1" ht="18" hidden="1">
      <c r="A48" s="50"/>
      <c r="B48" s="51" t="s">
        <v>228</v>
      </c>
      <c r="C48" s="52" t="s">
        <v>15</v>
      </c>
      <c r="D48" s="52" t="s">
        <v>147</v>
      </c>
      <c r="E48" s="84"/>
      <c r="F48" s="31"/>
      <c r="G48" s="31"/>
    </row>
    <row r="49" spans="1:7" s="28" customFormat="1" ht="18" hidden="1">
      <c r="A49" s="50"/>
      <c r="B49" s="51" t="s">
        <v>356</v>
      </c>
      <c r="C49" s="52" t="s">
        <v>15</v>
      </c>
      <c r="D49" s="52" t="s">
        <v>147</v>
      </c>
      <c r="E49" s="84"/>
      <c r="F49" s="31"/>
      <c r="G49" s="31"/>
    </row>
    <row r="50" spans="1:7" s="28" customFormat="1" ht="18" hidden="1">
      <c r="A50" s="50"/>
      <c r="B50" s="51" t="s">
        <v>358</v>
      </c>
      <c r="C50" s="52" t="s">
        <v>15</v>
      </c>
      <c r="D50" s="52" t="s">
        <v>147</v>
      </c>
      <c r="E50" s="84"/>
      <c r="F50" s="31"/>
      <c r="G50" s="31"/>
    </row>
    <row r="51" spans="1:7" s="28" customFormat="1" ht="90">
      <c r="A51" s="50"/>
      <c r="B51" s="51" t="s">
        <v>355</v>
      </c>
      <c r="C51" s="52" t="s">
        <v>15</v>
      </c>
      <c r="D51" s="52" t="s">
        <v>147</v>
      </c>
      <c r="E51" s="84">
        <v>1155</v>
      </c>
      <c r="F51" s="31"/>
      <c r="G51" s="31"/>
    </row>
    <row r="52" spans="1:7" s="28" customFormat="1" ht="36">
      <c r="A52" s="50"/>
      <c r="B52" s="35" t="s">
        <v>346</v>
      </c>
      <c r="C52" s="36" t="s">
        <v>15</v>
      </c>
      <c r="D52" s="36" t="s">
        <v>20</v>
      </c>
      <c r="E52" s="84">
        <f>E53</f>
        <v>335000</v>
      </c>
      <c r="F52" s="31"/>
      <c r="G52" s="31"/>
    </row>
    <row r="53" spans="1:7" s="28" customFormat="1" ht="54" hidden="1">
      <c r="A53" s="50"/>
      <c r="B53" s="35" t="s">
        <v>347</v>
      </c>
      <c r="C53" s="36" t="s">
        <v>15</v>
      </c>
      <c r="D53" s="36" t="s">
        <v>20</v>
      </c>
      <c r="E53" s="84">
        <f>E54</f>
        <v>335000</v>
      </c>
      <c r="F53" s="31"/>
      <c r="G53" s="31"/>
    </row>
    <row r="54" spans="1:7" s="28" customFormat="1" ht="36" hidden="1">
      <c r="A54" s="50"/>
      <c r="B54" s="35" t="s">
        <v>424</v>
      </c>
      <c r="C54" s="36" t="s">
        <v>15</v>
      </c>
      <c r="D54" s="36" t="s">
        <v>20</v>
      </c>
      <c r="E54" s="84">
        <f>E55</f>
        <v>335000</v>
      </c>
      <c r="F54" s="31"/>
      <c r="G54" s="31"/>
    </row>
    <row r="55" spans="1:7" s="28" customFormat="1" ht="54" hidden="1">
      <c r="A55" s="50"/>
      <c r="B55" s="35" t="s">
        <v>218</v>
      </c>
      <c r="C55" s="36" t="s">
        <v>15</v>
      </c>
      <c r="D55" s="36" t="s">
        <v>20</v>
      </c>
      <c r="E55" s="84">
        <v>335000</v>
      </c>
      <c r="F55" s="31"/>
      <c r="G55" s="31"/>
    </row>
    <row r="56" spans="1:7" s="28" customFormat="1" ht="18" customHeight="1">
      <c r="A56" s="54"/>
      <c r="B56" s="51" t="s">
        <v>23</v>
      </c>
      <c r="C56" s="52" t="s">
        <v>15</v>
      </c>
      <c r="D56" s="52" t="s">
        <v>25</v>
      </c>
      <c r="E56" s="84">
        <f>E57</f>
        <v>20000</v>
      </c>
      <c r="F56" s="55"/>
      <c r="G56" s="55"/>
    </row>
    <row r="57" spans="1:7" s="28" customFormat="1" ht="54.75" customHeight="1" hidden="1">
      <c r="A57" s="50"/>
      <c r="B57" s="51" t="s">
        <v>215</v>
      </c>
      <c r="C57" s="52" t="s">
        <v>15</v>
      </c>
      <c r="D57" s="52" t="s">
        <v>25</v>
      </c>
      <c r="E57" s="84">
        <f>E58</f>
        <v>20000</v>
      </c>
      <c r="F57" s="31"/>
      <c r="G57" s="31"/>
    </row>
    <row r="58" spans="1:7" s="28" customFormat="1" ht="36" customHeight="1" hidden="1">
      <c r="A58" s="50"/>
      <c r="B58" s="51" t="s">
        <v>237</v>
      </c>
      <c r="C58" s="52" t="s">
        <v>15</v>
      </c>
      <c r="D58" s="52" t="s">
        <v>25</v>
      </c>
      <c r="E58" s="84">
        <f>E59</f>
        <v>20000</v>
      </c>
      <c r="F58" s="31"/>
      <c r="G58" s="31"/>
    </row>
    <row r="59" spans="1:7" s="28" customFormat="1" ht="23.25" customHeight="1" hidden="1">
      <c r="A59" s="50"/>
      <c r="B59" s="51" t="s">
        <v>239</v>
      </c>
      <c r="C59" s="52" t="s">
        <v>15</v>
      </c>
      <c r="D59" s="52" t="s">
        <v>25</v>
      </c>
      <c r="E59" s="84">
        <f>E60</f>
        <v>20000</v>
      </c>
      <c r="F59" s="31"/>
      <c r="G59" s="31"/>
    </row>
    <row r="60" spans="1:7" s="28" customFormat="1" ht="18" hidden="1">
      <c r="A60" s="50"/>
      <c r="B60" s="51" t="s">
        <v>220</v>
      </c>
      <c r="C60" s="52" t="s">
        <v>15</v>
      </c>
      <c r="D60" s="52" t="s">
        <v>25</v>
      </c>
      <c r="E60" s="84">
        <v>20000</v>
      </c>
      <c r="F60" s="31"/>
      <c r="G60" s="31"/>
    </row>
    <row r="61" spans="1:7" s="28" customFormat="1" ht="36.75" customHeight="1">
      <c r="A61" s="54"/>
      <c r="B61" s="51" t="s">
        <v>26</v>
      </c>
      <c r="C61" s="52" t="s">
        <v>15</v>
      </c>
      <c r="D61" s="52" t="s">
        <v>27</v>
      </c>
      <c r="E61" s="84">
        <f>E62+E66+E72</f>
        <v>80200</v>
      </c>
      <c r="F61" s="55"/>
      <c r="G61" s="55"/>
    </row>
    <row r="62" spans="1:7" s="65" customFormat="1" ht="54.75" customHeight="1" hidden="1">
      <c r="A62" s="107"/>
      <c r="B62" s="85" t="s">
        <v>215</v>
      </c>
      <c r="C62" s="86" t="s">
        <v>15</v>
      </c>
      <c r="D62" s="86" t="s">
        <v>27</v>
      </c>
      <c r="E62" s="84">
        <f>E65</f>
        <v>5000</v>
      </c>
      <c r="F62" s="108"/>
      <c r="G62" s="108"/>
    </row>
    <row r="63" spans="1:7" s="65" customFormat="1" ht="36" hidden="1">
      <c r="A63" s="107"/>
      <c r="B63" s="85" t="s">
        <v>330</v>
      </c>
      <c r="C63" s="86" t="s">
        <v>15</v>
      </c>
      <c r="D63" s="86" t="s">
        <v>27</v>
      </c>
      <c r="E63" s="84">
        <f>E64</f>
        <v>5000</v>
      </c>
      <c r="F63" s="108"/>
      <c r="G63" s="108"/>
    </row>
    <row r="64" spans="1:7" s="65" customFormat="1" ht="36" hidden="1">
      <c r="A64" s="107"/>
      <c r="B64" s="85" t="s">
        <v>314</v>
      </c>
      <c r="C64" s="86" t="s">
        <v>15</v>
      </c>
      <c r="D64" s="86" t="s">
        <v>27</v>
      </c>
      <c r="E64" s="84">
        <f>E65</f>
        <v>5000</v>
      </c>
      <c r="F64" s="108"/>
      <c r="G64" s="108"/>
    </row>
    <row r="65" spans="1:7" s="65" customFormat="1" ht="54" hidden="1">
      <c r="A65" s="107"/>
      <c r="B65" s="85" t="s">
        <v>218</v>
      </c>
      <c r="C65" s="86" t="s">
        <v>15</v>
      </c>
      <c r="D65" s="86" t="s">
        <v>27</v>
      </c>
      <c r="E65" s="84">
        <v>5000</v>
      </c>
      <c r="F65" s="108"/>
      <c r="G65" s="108"/>
    </row>
    <row r="66" spans="1:7" s="65" customFormat="1" ht="18" hidden="1">
      <c r="A66" s="107"/>
      <c r="B66" s="85" t="s">
        <v>240</v>
      </c>
      <c r="C66" s="86" t="s">
        <v>15</v>
      </c>
      <c r="D66" s="86" t="s">
        <v>27</v>
      </c>
      <c r="E66" s="84">
        <f>E67</f>
        <v>50000</v>
      </c>
      <c r="F66" s="108"/>
      <c r="G66" s="108"/>
    </row>
    <row r="67" spans="1:7" s="28" customFormat="1" ht="39" customHeight="1" hidden="1">
      <c r="A67" s="50"/>
      <c r="B67" s="51" t="s">
        <v>242</v>
      </c>
      <c r="C67" s="52" t="s">
        <v>15</v>
      </c>
      <c r="D67" s="52" t="s">
        <v>27</v>
      </c>
      <c r="E67" s="84">
        <f>E68+E70</f>
        <v>50000</v>
      </c>
      <c r="F67" s="31"/>
      <c r="G67" s="31"/>
    </row>
    <row r="68" spans="1:7" s="28" customFormat="1" ht="36" hidden="1">
      <c r="A68" s="50"/>
      <c r="B68" s="51" t="s">
        <v>426</v>
      </c>
      <c r="C68" s="52" t="s">
        <v>15</v>
      </c>
      <c r="D68" s="52" t="s">
        <v>27</v>
      </c>
      <c r="E68" s="84">
        <f>E69</f>
        <v>50000</v>
      </c>
      <c r="F68" s="31"/>
      <c r="G68" s="31"/>
    </row>
    <row r="69" spans="1:7" s="28" customFormat="1" ht="18" hidden="1">
      <c r="A69" s="50"/>
      <c r="B69" s="51" t="s">
        <v>358</v>
      </c>
      <c r="C69" s="52" t="s">
        <v>15</v>
      </c>
      <c r="D69" s="52" t="s">
        <v>27</v>
      </c>
      <c r="E69" s="84">
        <v>50000</v>
      </c>
      <c r="F69" s="31"/>
      <c r="G69" s="31"/>
    </row>
    <row r="70" spans="1:7" s="28" customFormat="1" ht="55.5" customHeight="1" hidden="1">
      <c r="A70" s="50"/>
      <c r="B70" s="51" t="s">
        <v>230</v>
      </c>
      <c r="C70" s="52" t="s">
        <v>15</v>
      </c>
      <c r="D70" s="52" t="s">
        <v>27</v>
      </c>
      <c r="E70" s="84">
        <f>E71</f>
        <v>0</v>
      </c>
      <c r="F70" s="31"/>
      <c r="G70" s="31"/>
    </row>
    <row r="71" spans="1:7" s="28" customFormat="1" ht="55.5" customHeight="1" hidden="1">
      <c r="A71" s="50"/>
      <c r="B71" s="51" t="s">
        <v>218</v>
      </c>
      <c r="C71" s="52" t="s">
        <v>15</v>
      </c>
      <c r="D71" s="52" t="s">
        <v>27</v>
      </c>
      <c r="E71" s="84">
        <v>0</v>
      </c>
      <c r="F71" s="31"/>
      <c r="G71" s="31"/>
    </row>
    <row r="72" spans="1:7" s="28" customFormat="1" ht="57.75" customHeight="1" hidden="1">
      <c r="A72" s="50"/>
      <c r="B72" s="51" t="s">
        <v>234</v>
      </c>
      <c r="C72" s="52" t="s">
        <v>15</v>
      </c>
      <c r="D72" s="52" t="s">
        <v>27</v>
      </c>
      <c r="E72" s="84">
        <f>E73</f>
        <v>25200</v>
      </c>
      <c r="F72" s="31"/>
      <c r="G72" s="31"/>
    </row>
    <row r="73" spans="1:7" s="28" customFormat="1" ht="36" hidden="1">
      <c r="A73" s="50"/>
      <c r="B73" s="51" t="s">
        <v>245</v>
      </c>
      <c r="C73" s="52" t="s">
        <v>15</v>
      </c>
      <c r="D73" s="52" t="s">
        <v>27</v>
      </c>
      <c r="E73" s="84">
        <f>E79</f>
        <v>25200</v>
      </c>
      <c r="F73" s="31"/>
      <c r="G73" s="31"/>
    </row>
    <row r="74" spans="1:7" s="28" customFormat="1" ht="21.75" customHeight="1" hidden="1">
      <c r="A74" s="50"/>
      <c r="B74" s="51" t="s">
        <v>55</v>
      </c>
      <c r="C74" s="52" t="s">
        <v>15</v>
      </c>
      <c r="D74" s="52" t="s">
        <v>27</v>
      </c>
      <c r="E74" s="84">
        <v>0</v>
      </c>
      <c r="F74" s="31"/>
      <c r="G74" s="31"/>
    </row>
    <row r="75" spans="1:7" s="28" customFormat="1" ht="18" hidden="1">
      <c r="A75" s="50"/>
      <c r="B75" s="51" t="s">
        <v>55</v>
      </c>
      <c r="C75" s="52" t="s">
        <v>15</v>
      </c>
      <c r="D75" s="52" t="s">
        <v>27</v>
      </c>
      <c r="E75" s="84">
        <f>10000-10000</f>
        <v>0</v>
      </c>
      <c r="F75" s="31"/>
      <c r="G75" s="31"/>
    </row>
    <row r="76" spans="1:7" s="28" customFormat="1" ht="72" hidden="1">
      <c r="A76" s="50"/>
      <c r="B76" s="51" t="s">
        <v>135</v>
      </c>
      <c r="C76" s="52" t="s">
        <v>15</v>
      </c>
      <c r="D76" s="52" t="s">
        <v>27</v>
      </c>
      <c r="E76" s="84"/>
      <c r="F76" s="31"/>
      <c r="G76" s="31"/>
    </row>
    <row r="77" spans="1:7" s="28" customFormat="1" ht="36" hidden="1">
      <c r="A77" s="50"/>
      <c r="B77" s="51" t="s">
        <v>44</v>
      </c>
      <c r="C77" s="52" t="s">
        <v>15</v>
      </c>
      <c r="D77" s="52" t="s">
        <v>27</v>
      </c>
      <c r="E77" s="84" t="e">
        <f>#REF!</f>
        <v>#REF!</v>
      </c>
      <c r="F77" s="31"/>
      <c r="G77" s="31"/>
    </row>
    <row r="78" spans="1:7" s="28" customFormat="1" ht="0.75" customHeight="1" hidden="1">
      <c r="A78" s="50"/>
      <c r="B78" s="51" t="s">
        <v>21</v>
      </c>
      <c r="C78" s="52" t="s">
        <v>15</v>
      </c>
      <c r="D78" s="52" t="s">
        <v>28</v>
      </c>
      <c r="E78" s="84">
        <v>0</v>
      </c>
      <c r="F78" s="31"/>
      <c r="G78" s="31"/>
    </row>
    <row r="79" spans="1:7" s="28" customFormat="1" ht="54" hidden="1">
      <c r="A79" s="50"/>
      <c r="B79" s="51" t="s">
        <v>218</v>
      </c>
      <c r="C79" s="52" t="s">
        <v>15</v>
      </c>
      <c r="D79" s="52" t="s">
        <v>27</v>
      </c>
      <c r="E79" s="84">
        <v>25200</v>
      </c>
      <c r="F79" s="31"/>
      <c r="G79" s="31"/>
    </row>
    <row r="80" spans="1:7" s="28" customFormat="1" ht="18.75" customHeight="1" hidden="1">
      <c r="A80" s="50"/>
      <c r="B80" s="51" t="s">
        <v>66</v>
      </c>
      <c r="C80" s="52" t="s">
        <v>15</v>
      </c>
      <c r="D80" s="52" t="s">
        <v>28</v>
      </c>
      <c r="E80" s="84">
        <v>0</v>
      </c>
      <c r="F80" s="31"/>
      <c r="G80" s="31"/>
    </row>
    <row r="81" spans="1:7" s="28" customFormat="1" ht="17.25">
      <c r="A81" s="50" t="s">
        <v>69</v>
      </c>
      <c r="B81" s="77" t="s">
        <v>29</v>
      </c>
      <c r="C81" s="88" t="s">
        <v>17</v>
      </c>
      <c r="D81" s="88" t="s">
        <v>1</v>
      </c>
      <c r="E81" s="80">
        <f>E82</f>
        <v>245300</v>
      </c>
      <c r="F81" s="31"/>
      <c r="G81" s="31"/>
    </row>
    <row r="82" spans="1:7" s="45" customFormat="1" ht="36.75" customHeight="1">
      <c r="A82" s="56"/>
      <c r="B82" s="51" t="s">
        <v>30</v>
      </c>
      <c r="C82" s="52" t="s">
        <v>17</v>
      </c>
      <c r="D82" s="52" t="s">
        <v>31</v>
      </c>
      <c r="E82" s="84">
        <f>E84+E87</f>
        <v>245300</v>
      </c>
      <c r="F82" s="57"/>
      <c r="G82" s="57"/>
    </row>
    <row r="83" spans="1:7" s="45" customFormat="1" ht="58.5" customHeight="1" hidden="1">
      <c r="A83" s="56"/>
      <c r="B83" s="51" t="s">
        <v>215</v>
      </c>
      <c r="C83" s="52" t="s">
        <v>17</v>
      </c>
      <c r="D83" s="52" t="s">
        <v>31</v>
      </c>
      <c r="E83" s="84">
        <f>E84</f>
        <v>195300</v>
      </c>
      <c r="F83" s="57"/>
      <c r="G83" s="57"/>
    </row>
    <row r="84" spans="1:7" s="28" customFormat="1" ht="36" hidden="1">
      <c r="A84" s="50"/>
      <c r="B84" s="51" t="s">
        <v>222</v>
      </c>
      <c r="C84" s="52" t="s">
        <v>17</v>
      </c>
      <c r="D84" s="52" t="s">
        <v>31</v>
      </c>
      <c r="E84" s="84">
        <f>E85</f>
        <v>195300</v>
      </c>
      <c r="F84" s="31"/>
      <c r="G84" s="31"/>
    </row>
    <row r="85" spans="1:7" s="28" customFormat="1" ht="58.5" customHeight="1" hidden="1">
      <c r="A85" s="50"/>
      <c r="B85" s="51" t="s">
        <v>54</v>
      </c>
      <c r="C85" s="52" t="s">
        <v>17</v>
      </c>
      <c r="D85" s="52" t="s">
        <v>31</v>
      </c>
      <c r="E85" s="84">
        <f>E86</f>
        <v>195300</v>
      </c>
      <c r="F85" s="31"/>
      <c r="G85" s="31"/>
    </row>
    <row r="86" spans="1:7" s="28" customFormat="1" ht="130.5" customHeight="1" hidden="1">
      <c r="A86" s="50"/>
      <c r="B86" s="51" t="s">
        <v>210</v>
      </c>
      <c r="C86" s="52" t="s">
        <v>17</v>
      </c>
      <c r="D86" s="52" t="s">
        <v>31</v>
      </c>
      <c r="E86" s="84">
        <f>195300</f>
        <v>195300</v>
      </c>
      <c r="F86" s="31"/>
      <c r="G86" s="31"/>
    </row>
    <row r="87" spans="1:7" s="28" customFormat="1" ht="72" hidden="1">
      <c r="A87" s="50"/>
      <c r="B87" s="51" t="s">
        <v>54</v>
      </c>
      <c r="C87" s="52" t="s">
        <v>17</v>
      </c>
      <c r="D87" s="52" t="s">
        <v>31</v>
      </c>
      <c r="E87" s="84">
        <v>50000</v>
      </c>
      <c r="F87" s="31"/>
      <c r="G87" s="31"/>
    </row>
    <row r="88" spans="1:7" s="28" customFormat="1" ht="144" hidden="1">
      <c r="A88" s="50"/>
      <c r="B88" s="51" t="s">
        <v>210</v>
      </c>
      <c r="C88" s="52" t="s">
        <v>17</v>
      </c>
      <c r="D88" s="52" t="s">
        <v>31</v>
      </c>
      <c r="E88" s="84">
        <v>50000</v>
      </c>
      <c r="F88" s="31"/>
      <c r="G88" s="31"/>
    </row>
    <row r="89" spans="1:7" s="28" customFormat="1" ht="51.75">
      <c r="A89" s="49" t="s">
        <v>75</v>
      </c>
      <c r="B89" s="89" t="s">
        <v>32</v>
      </c>
      <c r="C89" s="81" t="s">
        <v>31</v>
      </c>
      <c r="D89" s="81" t="s">
        <v>1</v>
      </c>
      <c r="E89" s="91">
        <f>E90+E106+E115</f>
        <v>20000</v>
      </c>
      <c r="F89" s="31"/>
      <c r="G89" s="31"/>
    </row>
    <row r="90" spans="1:7" s="28" customFormat="1" ht="74.25" customHeight="1">
      <c r="A90" s="54"/>
      <c r="B90" s="51" t="s">
        <v>203</v>
      </c>
      <c r="C90" s="52" t="s">
        <v>31</v>
      </c>
      <c r="D90" s="52" t="s">
        <v>33</v>
      </c>
      <c r="E90" s="84">
        <f>E91</f>
        <v>10000</v>
      </c>
      <c r="F90" s="55"/>
      <c r="G90" s="55"/>
    </row>
    <row r="91" spans="1:7" s="28" customFormat="1" ht="40.5" customHeight="1" hidden="1">
      <c r="A91" s="54"/>
      <c r="B91" s="51" t="s">
        <v>247</v>
      </c>
      <c r="C91" s="52" t="s">
        <v>31</v>
      </c>
      <c r="D91" s="52" t="s">
        <v>33</v>
      </c>
      <c r="E91" s="84">
        <f>E92</f>
        <v>10000</v>
      </c>
      <c r="F91" s="55"/>
      <c r="G91" s="55"/>
    </row>
    <row r="92" spans="1:7" s="28" customFormat="1" ht="72" hidden="1">
      <c r="A92" s="50"/>
      <c r="B92" s="51" t="s">
        <v>249</v>
      </c>
      <c r="C92" s="52" t="s">
        <v>31</v>
      </c>
      <c r="D92" s="52" t="s">
        <v>33</v>
      </c>
      <c r="E92" s="84">
        <f>E93+E97+E99</f>
        <v>10000</v>
      </c>
      <c r="F92" s="31"/>
      <c r="G92" s="31"/>
    </row>
    <row r="93" spans="1:7" s="28" customFormat="1" ht="92.25" customHeight="1" hidden="1">
      <c r="A93" s="50"/>
      <c r="B93" s="51" t="s">
        <v>251</v>
      </c>
      <c r="C93" s="52" t="s">
        <v>31</v>
      </c>
      <c r="D93" s="52" t="s">
        <v>33</v>
      </c>
      <c r="E93" s="84">
        <f>E96</f>
        <v>10000</v>
      </c>
      <c r="F93" s="31"/>
      <c r="G93" s="31"/>
    </row>
    <row r="94" spans="1:7" s="28" customFormat="1" ht="56.25" customHeight="1" hidden="1">
      <c r="A94" s="50"/>
      <c r="B94" s="51" t="s">
        <v>21</v>
      </c>
      <c r="C94" s="52" t="s">
        <v>31</v>
      </c>
      <c r="D94" s="52" t="s">
        <v>33</v>
      </c>
      <c r="E94" s="84"/>
      <c r="F94" s="31"/>
      <c r="G94" s="31"/>
    </row>
    <row r="95" spans="1:7" s="28" customFormat="1" ht="18" hidden="1">
      <c r="A95" s="50"/>
      <c r="B95" s="51" t="s">
        <v>21</v>
      </c>
      <c r="C95" s="52" t="s">
        <v>31</v>
      </c>
      <c r="D95" s="52" t="s">
        <v>33</v>
      </c>
      <c r="E95" s="84"/>
      <c r="F95" s="31"/>
      <c r="G95" s="31"/>
    </row>
    <row r="96" spans="1:7" s="28" customFormat="1" ht="54" hidden="1">
      <c r="A96" s="50"/>
      <c r="B96" s="51" t="s">
        <v>218</v>
      </c>
      <c r="C96" s="52" t="s">
        <v>31</v>
      </c>
      <c r="D96" s="52" t="s">
        <v>33</v>
      </c>
      <c r="E96" s="84">
        <v>10000</v>
      </c>
      <c r="F96" s="31"/>
      <c r="G96" s="31"/>
    </row>
    <row r="97" spans="1:7" s="28" customFormat="1" ht="81.75" customHeight="1" hidden="1">
      <c r="A97" s="50"/>
      <c r="B97" s="51" t="s">
        <v>171</v>
      </c>
      <c r="C97" s="52" t="s">
        <v>31</v>
      </c>
      <c r="D97" s="52" t="s">
        <v>33</v>
      </c>
      <c r="E97" s="84">
        <f>E98</f>
        <v>0</v>
      </c>
      <c r="F97" s="31"/>
      <c r="G97" s="31"/>
    </row>
    <row r="98" spans="1:7" s="28" customFormat="1" ht="54" hidden="1">
      <c r="A98" s="50"/>
      <c r="B98" s="51" t="s">
        <v>218</v>
      </c>
      <c r="C98" s="52" t="s">
        <v>31</v>
      </c>
      <c r="D98" s="52" t="s">
        <v>33</v>
      </c>
      <c r="E98" s="84">
        <v>0</v>
      </c>
      <c r="F98" s="31"/>
      <c r="G98" s="31"/>
    </row>
    <row r="99" spans="1:7" s="28" customFormat="1" ht="96" customHeight="1" hidden="1">
      <c r="A99" s="50"/>
      <c r="B99" s="95" t="s">
        <v>254</v>
      </c>
      <c r="C99" s="52" t="s">
        <v>31</v>
      </c>
      <c r="D99" s="52" t="s">
        <v>33</v>
      </c>
      <c r="E99" s="84">
        <f>E100</f>
        <v>0</v>
      </c>
      <c r="F99" s="31"/>
      <c r="G99" s="31"/>
    </row>
    <row r="100" spans="1:7" s="45" customFormat="1" ht="55.5" customHeight="1" hidden="1">
      <c r="A100" s="49"/>
      <c r="B100" s="51" t="s">
        <v>218</v>
      </c>
      <c r="C100" s="52" t="s">
        <v>31</v>
      </c>
      <c r="D100" s="52" t="s">
        <v>33</v>
      </c>
      <c r="E100" s="84">
        <v>0</v>
      </c>
      <c r="F100" s="44"/>
      <c r="G100" s="44"/>
    </row>
    <row r="101" spans="1:7" s="28" customFormat="1" ht="18" hidden="1">
      <c r="A101" s="50"/>
      <c r="B101" s="51" t="s">
        <v>21</v>
      </c>
      <c r="C101" s="52" t="s">
        <v>31</v>
      </c>
      <c r="D101" s="52" t="s">
        <v>33</v>
      </c>
      <c r="E101" s="84">
        <v>0</v>
      </c>
      <c r="F101" s="31"/>
      <c r="G101" s="31"/>
    </row>
    <row r="102" spans="1:7" s="28" customFormat="1" ht="18" customHeight="1" hidden="1">
      <c r="A102" s="50"/>
      <c r="B102" s="77" t="s">
        <v>34</v>
      </c>
      <c r="C102" s="88" t="s">
        <v>31</v>
      </c>
      <c r="D102" s="88" t="s">
        <v>35</v>
      </c>
      <c r="E102" s="80">
        <f>E103</f>
        <v>0</v>
      </c>
      <c r="F102" s="31"/>
      <c r="G102" s="31"/>
    </row>
    <row r="103" spans="1:7" s="28" customFormat="1" ht="35.25" customHeight="1" hidden="1">
      <c r="A103" s="50"/>
      <c r="B103" s="51" t="s">
        <v>44</v>
      </c>
      <c r="C103" s="52" t="s">
        <v>31</v>
      </c>
      <c r="D103" s="52" t="s">
        <v>35</v>
      </c>
      <c r="E103" s="84">
        <f>E105</f>
        <v>0</v>
      </c>
      <c r="F103" s="31"/>
      <c r="G103" s="31"/>
    </row>
    <row r="104" spans="1:7" s="28" customFormat="1" ht="59.25" customHeight="1" hidden="1">
      <c r="A104" s="50"/>
      <c r="B104" s="51" t="s">
        <v>122</v>
      </c>
      <c r="C104" s="52" t="s">
        <v>31</v>
      </c>
      <c r="D104" s="52" t="s">
        <v>35</v>
      </c>
      <c r="E104" s="84">
        <f>E105</f>
        <v>0</v>
      </c>
      <c r="F104" s="31"/>
      <c r="G104" s="31"/>
    </row>
    <row r="105" spans="1:7" s="28" customFormat="1" ht="18" hidden="1">
      <c r="A105" s="50"/>
      <c r="B105" s="51" t="s">
        <v>21</v>
      </c>
      <c r="C105" s="52" t="s">
        <v>31</v>
      </c>
      <c r="D105" s="52" t="s">
        <v>35</v>
      </c>
      <c r="E105" s="84">
        <v>0</v>
      </c>
      <c r="F105" s="31"/>
      <c r="G105" s="31"/>
    </row>
    <row r="106" spans="1:7" s="28" customFormat="1" ht="36.75" customHeight="1">
      <c r="A106" s="54"/>
      <c r="B106" s="51" t="s">
        <v>34</v>
      </c>
      <c r="C106" s="52" t="s">
        <v>31</v>
      </c>
      <c r="D106" s="52" t="s">
        <v>35</v>
      </c>
      <c r="E106" s="84">
        <f>SUM(E107)</f>
        <v>10000</v>
      </c>
      <c r="F106" s="55"/>
      <c r="G106" s="55"/>
    </row>
    <row r="107" spans="1:7" s="28" customFormat="1" ht="37.5" customHeight="1" hidden="1">
      <c r="A107" s="50"/>
      <c r="B107" s="51" t="s">
        <v>247</v>
      </c>
      <c r="C107" s="52" t="s">
        <v>31</v>
      </c>
      <c r="D107" s="52" t="s">
        <v>35</v>
      </c>
      <c r="E107" s="84">
        <f>E113</f>
        <v>10000</v>
      </c>
      <c r="F107" s="31"/>
      <c r="G107" s="31"/>
    </row>
    <row r="108" spans="1:7" s="28" customFormat="1" ht="72" hidden="1">
      <c r="A108" s="50"/>
      <c r="B108" s="51" t="s">
        <v>120</v>
      </c>
      <c r="C108" s="52" t="s">
        <v>31</v>
      </c>
      <c r="D108" s="52" t="s">
        <v>28</v>
      </c>
      <c r="E108" s="84">
        <f>E109</f>
        <v>0</v>
      </c>
      <c r="F108" s="31"/>
      <c r="G108" s="31"/>
    </row>
    <row r="109" spans="1:7" s="28" customFormat="1" ht="18" hidden="1">
      <c r="A109" s="50"/>
      <c r="B109" s="51" t="s">
        <v>21</v>
      </c>
      <c r="C109" s="52" t="s">
        <v>31</v>
      </c>
      <c r="D109" s="52" t="s">
        <v>28</v>
      </c>
      <c r="E109" s="84">
        <v>0</v>
      </c>
      <c r="F109" s="31"/>
      <c r="G109" s="31"/>
    </row>
    <row r="110" spans="1:7" s="28" customFormat="1" ht="93.75" customHeight="1" hidden="1">
      <c r="A110" s="50"/>
      <c r="B110" s="51" t="s">
        <v>123</v>
      </c>
      <c r="C110" s="52" t="s">
        <v>31</v>
      </c>
      <c r="D110" s="52" t="s">
        <v>28</v>
      </c>
      <c r="E110" s="84">
        <f>E111</f>
        <v>0</v>
      </c>
      <c r="F110" s="31"/>
      <c r="G110" s="31"/>
    </row>
    <row r="111" spans="1:7" s="28" customFormat="1" ht="18" hidden="1">
      <c r="A111" s="50"/>
      <c r="B111" s="51" t="s">
        <v>21</v>
      </c>
      <c r="C111" s="52" t="s">
        <v>31</v>
      </c>
      <c r="D111" s="52" t="s">
        <v>28</v>
      </c>
      <c r="E111" s="84">
        <v>0</v>
      </c>
      <c r="F111" s="31"/>
      <c r="G111" s="31"/>
    </row>
    <row r="112" spans="1:7" s="28" customFormat="1" ht="51.75" customHeight="1" hidden="1">
      <c r="A112" s="50"/>
      <c r="B112" s="51" t="s">
        <v>325</v>
      </c>
      <c r="C112" s="52" t="s">
        <v>31</v>
      </c>
      <c r="D112" s="52" t="s">
        <v>35</v>
      </c>
      <c r="E112" s="84">
        <f>E113</f>
        <v>10000</v>
      </c>
      <c r="F112" s="31"/>
      <c r="G112" s="31"/>
    </row>
    <row r="113" spans="1:7" s="28" customFormat="1" ht="36" hidden="1">
      <c r="A113" s="50"/>
      <c r="B113" s="51" t="s">
        <v>256</v>
      </c>
      <c r="C113" s="52" t="s">
        <v>31</v>
      </c>
      <c r="D113" s="52" t="s">
        <v>35</v>
      </c>
      <c r="E113" s="84">
        <f>E114</f>
        <v>10000</v>
      </c>
      <c r="F113" s="31"/>
      <c r="G113" s="31"/>
    </row>
    <row r="114" spans="1:7" s="28" customFormat="1" ht="54" hidden="1">
      <c r="A114" s="50"/>
      <c r="B114" s="51" t="s">
        <v>218</v>
      </c>
      <c r="C114" s="52" t="s">
        <v>31</v>
      </c>
      <c r="D114" s="52" t="s">
        <v>35</v>
      </c>
      <c r="E114" s="84">
        <v>10000</v>
      </c>
      <c r="F114" s="31"/>
      <c r="G114" s="31"/>
    </row>
    <row r="115" spans="1:7" s="45" customFormat="1" ht="53.25" customHeight="1" hidden="1">
      <c r="A115" s="49"/>
      <c r="B115" s="51" t="s">
        <v>36</v>
      </c>
      <c r="C115" s="52" t="s">
        <v>31</v>
      </c>
      <c r="D115" s="52" t="s">
        <v>28</v>
      </c>
      <c r="E115" s="84">
        <f>E116</f>
        <v>0</v>
      </c>
      <c r="F115" s="44"/>
      <c r="G115" s="44"/>
    </row>
    <row r="116" spans="1:7" s="28" customFormat="1" ht="36.75" customHeight="1" hidden="1">
      <c r="A116" s="50"/>
      <c r="B116" s="51" t="s">
        <v>247</v>
      </c>
      <c r="C116" s="52" t="s">
        <v>31</v>
      </c>
      <c r="D116" s="52" t="s">
        <v>28</v>
      </c>
      <c r="E116" s="84">
        <f>E117</f>
        <v>0</v>
      </c>
      <c r="F116" s="31"/>
      <c r="G116" s="31"/>
    </row>
    <row r="117" spans="1:7" s="28" customFormat="1" ht="57" customHeight="1" hidden="1">
      <c r="A117" s="50"/>
      <c r="B117" s="51" t="s">
        <v>36</v>
      </c>
      <c r="C117" s="52" t="s">
        <v>31</v>
      </c>
      <c r="D117" s="52" t="s">
        <v>28</v>
      </c>
      <c r="E117" s="84">
        <f>E118</f>
        <v>0</v>
      </c>
      <c r="F117" s="31"/>
      <c r="G117" s="31"/>
    </row>
    <row r="118" spans="1:7" s="28" customFormat="1" ht="54" hidden="1">
      <c r="A118" s="50"/>
      <c r="B118" s="51" t="s">
        <v>260</v>
      </c>
      <c r="C118" s="52" t="s">
        <v>31</v>
      </c>
      <c r="D118" s="52" t="s">
        <v>28</v>
      </c>
      <c r="E118" s="84">
        <f>E120</f>
        <v>0</v>
      </c>
      <c r="F118" s="31"/>
      <c r="G118" s="31"/>
    </row>
    <row r="119" spans="1:7" s="28" customFormat="1" ht="75.75" customHeight="1" hidden="1">
      <c r="A119" s="50"/>
      <c r="B119" s="51" t="s">
        <v>197</v>
      </c>
      <c r="C119" s="52" t="s">
        <v>31</v>
      </c>
      <c r="D119" s="52" t="s">
        <v>28</v>
      </c>
      <c r="E119" s="84">
        <f>150000-150000</f>
        <v>0</v>
      </c>
      <c r="F119" s="31"/>
      <c r="G119" s="31"/>
    </row>
    <row r="120" spans="1:7" s="28" customFormat="1" ht="54" hidden="1">
      <c r="A120" s="50"/>
      <c r="B120" s="51" t="s">
        <v>218</v>
      </c>
      <c r="C120" s="52" t="s">
        <v>31</v>
      </c>
      <c r="D120" s="52" t="s">
        <v>28</v>
      </c>
      <c r="E120" s="84">
        <v>0</v>
      </c>
      <c r="F120" s="31"/>
      <c r="G120" s="31"/>
    </row>
    <row r="121" spans="1:7" s="28" customFormat="1" ht="117.75" customHeight="1" hidden="1">
      <c r="A121" s="50"/>
      <c r="B121" s="51" t="s">
        <v>73</v>
      </c>
      <c r="C121" s="52" t="s">
        <v>31</v>
      </c>
      <c r="D121" s="52" t="s">
        <v>28</v>
      </c>
      <c r="E121" s="84">
        <f>E122</f>
        <v>0</v>
      </c>
      <c r="F121" s="31"/>
      <c r="G121" s="31"/>
    </row>
    <row r="122" spans="1:7" s="28" customFormat="1" ht="18" hidden="1">
      <c r="A122" s="50"/>
      <c r="B122" s="51" t="s">
        <v>21</v>
      </c>
      <c r="C122" s="52" t="s">
        <v>31</v>
      </c>
      <c r="D122" s="52" t="s">
        <v>28</v>
      </c>
      <c r="E122" s="84">
        <f>5000-5000</f>
        <v>0</v>
      </c>
      <c r="F122" s="31"/>
      <c r="G122" s="31"/>
    </row>
    <row r="123" spans="1:7" s="28" customFormat="1" ht="17.25">
      <c r="A123" s="50" t="s">
        <v>436</v>
      </c>
      <c r="B123" s="77" t="s">
        <v>37</v>
      </c>
      <c r="C123" s="88" t="s">
        <v>18</v>
      </c>
      <c r="D123" s="88" t="s">
        <v>1</v>
      </c>
      <c r="E123" s="80">
        <f>E135+E124</f>
        <v>1515000</v>
      </c>
      <c r="F123" s="31"/>
      <c r="G123" s="31"/>
    </row>
    <row r="124" spans="1:7" s="28" customFormat="1" ht="35.25" customHeight="1">
      <c r="A124" s="54"/>
      <c r="B124" s="51" t="s">
        <v>103</v>
      </c>
      <c r="C124" s="52" t="s">
        <v>18</v>
      </c>
      <c r="D124" s="52" t="s">
        <v>33</v>
      </c>
      <c r="E124" s="92">
        <f>E125</f>
        <v>1485000</v>
      </c>
      <c r="F124" s="55"/>
      <c r="G124" s="55"/>
    </row>
    <row r="125" spans="1:7" s="28" customFormat="1" ht="39.75" customHeight="1" hidden="1">
      <c r="A125" s="50"/>
      <c r="B125" s="51" t="s">
        <v>261</v>
      </c>
      <c r="C125" s="52" t="s">
        <v>18</v>
      </c>
      <c r="D125" s="52" t="s">
        <v>33</v>
      </c>
      <c r="E125" s="92">
        <f>E126</f>
        <v>1485000</v>
      </c>
      <c r="F125" s="31"/>
      <c r="G125" s="31"/>
    </row>
    <row r="126" spans="1:7" s="28" customFormat="1" ht="40.5" customHeight="1" hidden="1">
      <c r="A126" s="50"/>
      <c r="B126" s="51" t="s">
        <v>263</v>
      </c>
      <c r="C126" s="52" t="s">
        <v>18</v>
      </c>
      <c r="D126" s="52" t="s">
        <v>33</v>
      </c>
      <c r="E126" s="92">
        <f>E127+E133</f>
        <v>1485000</v>
      </c>
      <c r="F126" s="31"/>
      <c r="G126" s="31"/>
    </row>
    <row r="127" spans="1:7" s="28" customFormat="1" ht="132" customHeight="1" hidden="1">
      <c r="A127" s="50"/>
      <c r="B127" s="51" t="s">
        <v>141</v>
      </c>
      <c r="C127" s="52" t="s">
        <v>18</v>
      </c>
      <c r="D127" s="52" t="s">
        <v>33</v>
      </c>
      <c r="E127" s="92">
        <f>E128+E132</f>
        <v>1485000</v>
      </c>
      <c r="F127" s="31"/>
      <c r="G127" s="31"/>
    </row>
    <row r="128" spans="1:7" s="28" customFormat="1" ht="54" hidden="1">
      <c r="A128" s="50"/>
      <c r="B128" s="51" t="s">
        <v>218</v>
      </c>
      <c r="C128" s="52" t="s">
        <v>18</v>
      </c>
      <c r="D128" s="52" t="s">
        <v>33</v>
      </c>
      <c r="E128" s="92">
        <v>1485000</v>
      </c>
      <c r="F128" s="31"/>
      <c r="G128" s="31"/>
    </row>
    <row r="129" spans="1:7" s="28" customFormat="1" ht="18" customHeight="1" hidden="1">
      <c r="A129" s="50"/>
      <c r="B129" s="51" t="s">
        <v>77</v>
      </c>
      <c r="C129" s="52" t="s">
        <v>18</v>
      </c>
      <c r="D129" s="52" t="s">
        <v>33</v>
      </c>
      <c r="E129" s="92">
        <f>E130</f>
        <v>0</v>
      </c>
      <c r="F129" s="31"/>
      <c r="G129" s="31"/>
    </row>
    <row r="130" spans="1:7" s="28" customFormat="1" ht="75" customHeight="1" hidden="1">
      <c r="A130" s="50"/>
      <c r="B130" s="93" t="s">
        <v>157</v>
      </c>
      <c r="C130" s="52" t="s">
        <v>18</v>
      </c>
      <c r="D130" s="52" t="s">
        <v>33</v>
      </c>
      <c r="E130" s="92">
        <f>E131</f>
        <v>0</v>
      </c>
      <c r="F130" s="31"/>
      <c r="G130" s="31"/>
    </row>
    <row r="131" spans="1:7" s="28" customFormat="1" ht="18" customHeight="1" hidden="1">
      <c r="A131" s="50"/>
      <c r="B131" s="51" t="s">
        <v>21</v>
      </c>
      <c r="C131" s="52" t="s">
        <v>18</v>
      </c>
      <c r="D131" s="52" t="s">
        <v>33</v>
      </c>
      <c r="E131" s="92">
        <v>0</v>
      </c>
      <c r="F131" s="31"/>
      <c r="G131" s="31"/>
    </row>
    <row r="132" spans="1:7" s="28" customFormat="1" ht="21" customHeight="1" hidden="1">
      <c r="A132" s="50"/>
      <c r="B132" s="51" t="s">
        <v>43</v>
      </c>
      <c r="C132" s="52" t="s">
        <v>18</v>
      </c>
      <c r="D132" s="52" t="s">
        <v>33</v>
      </c>
      <c r="E132" s="92">
        <v>0</v>
      </c>
      <c r="F132" s="31"/>
      <c r="G132" s="31"/>
    </row>
    <row r="133" spans="1:7" s="28" customFormat="1" ht="54" hidden="1">
      <c r="A133" s="50"/>
      <c r="B133" s="51" t="s">
        <v>267</v>
      </c>
      <c r="C133" s="52" t="s">
        <v>18</v>
      </c>
      <c r="D133" s="52" t="s">
        <v>33</v>
      </c>
      <c r="E133" s="84">
        <f>E134</f>
        <v>0</v>
      </c>
      <c r="F133" s="31"/>
      <c r="G133" s="31"/>
    </row>
    <row r="134" spans="1:7" s="28" customFormat="1" ht="54" hidden="1">
      <c r="A134" s="50"/>
      <c r="B134" s="51" t="s">
        <v>218</v>
      </c>
      <c r="C134" s="52" t="s">
        <v>18</v>
      </c>
      <c r="D134" s="52" t="s">
        <v>33</v>
      </c>
      <c r="E134" s="84">
        <v>0</v>
      </c>
      <c r="F134" s="31"/>
      <c r="G134" s="31"/>
    </row>
    <row r="135" spans="1:7" s="28" customFormat="1" ht="36" customHeight="1">
      <c r="A135" s="54"/>
      <c r="B135" s="51" t="s">
        <v>38</v>
      </c>
      <c r="C135" s="52" t="s">
        <v>18</v>
      </c>
      <c r="D135" s="52" t="s">
        <v>24</v>
      </c>
      <c r="E135" s="84">
        <f>E136</f>
        <v>30000</v>
      </c>
      <c r="F135" s="55"/>
      <c r="G135" s="55"/>
    </row>
    <row r="136" spans="1:7" s="28" customFormat="1" ht="36" customHeight="1" hidden="1">
      <c r="A136" s="50"/>
      <c r="B136" s="51" t="s">
        <v>261</v>
      </c>
      <c r="C136" s="52" t="s">
        <v>18</v>
      </c>
      <c r="D136" s="52" t="s">
        <v>24</v>
      </c>
      <c r="E136" s="84">
        <f>E137+E139+E145</f>
        <v>30000</v>
      </c>
      <c r="F136" s="31"/>
      <c r="G136" s="31"/>
    </row>
    <row r="137" spans="1:7" s="28" customFormat="1" ht="54" hidden="1">
      <c r="A137" s="50"/>
      <c r="B137" s="51" t="s">
        <v>145</v>
      </c>
      <c r="C137" s="52" t="s">
        <v>18</v>
      </c>
      <c r="D137" s="52" t="s">
        <v>24</v>
      </c>
      <c r="E137" s="84">
        <f>E138</f>
        <v>15000</v>
      </c>
      <c r="F137" s="31"/>
      <c r="G137" s="31"/>
    </row>
    <row r="138" spans="1:7" s="28" customFormat="1" ht="54" hidden="1">
      <c r="A138" s="50"/>
      <c r="B138" s="51" t="s">
        <v>218</v>
      </c>
      <c r="C138" s="52" t="s">
        <v>18</v>
      </c>
      <c r="D138" s="52" t="s">
        <v>24</v>
      </c>
      <c r="E138" s="84">
        <v>15000</v>
      </c>
      <c r="F138" s="31"/>
      <c r="G138" s="31"/>
    </row>
    <row r="139" spans="1:7" s="28" customFormat="1" ht="36.75" customHeight="1" hidden="1">
      <c r="A139" s="50"/>
      <c r="B139" s="94" t="s">
        <v>76</v>
      </c>
      <c r="C139" s="52" t="s">
        <v>18</v>
      </c>
      <c r="D139" s="52" t="s">
        <v>24</v>
      </c>
      <c r="E139" s="84">
        <f>E140</f>
        <v>15000</v>
      </c>
      <c r="F139" s="31"/>
      <c r="G139" s="31"/>
    </row>
    <row r="140" spans="1:7" s="28" customFormat="1" ht="54" hidden="1">
      <c r="A140" s="50"/>
      <c r="B140" s="51" t="s">
        <v>218</v>
      </c>
      <c r="C140" s="52" t="s">
        <v>18</v>
      </c>
      <c r="D140" s="52" t="s">
        <v>24</v>
      </c>
      <c r="E140" s="84">
        <v>15000</v>
      </c>
      <c r="F140" s="31"/>
      <c r="G140" s="31"/>
    </row>
    <row r="141" spans="1:7" s="28" customFormat="1" ht="18" hidden="1">
      <c r="A141" s="50"/>
      <c r="B141" s="51" t="s">
        <v>77</v>
      </c>
      <c r="C141" s="52" t="s">
        <v>18</v>
      </c>
      <c r="D141" s="52" t="s">
        <v>24</v>
      </c>
      <c r="E141" s="84"/>
      <c r="F141" s="31"/>
      <c r="G141" s="31"/>
    </row>
    <row r="142" spans="1:7" s="28" customFormat="1" ht="75.75" customHeight="1" hidden="1">
      <c r="A142" s="50"/>
      <c r="B142" s="94" t="s">
        <v>143</v>
      </c>
      <c r="C142" s="52" t="s">
        <v>18</v>
      </c>
      <c r="D142" s="52" t="s">
        <v>24</v>
      </c>
      <c r="E142" s="84"/>
      <c r="F142" s="31"/>
      <c r="G142" s="31"/>
    </row>
    <row r="143" spans="1:7" s="28" customFormat="1" ht="23.25" customHeight="1" hidden="1">
      <c r="A143" s="50"/>
      <c r="B143" s="51" t="s">
        <v>21</v>
      </c>
      <c r="C143" s="52" t="s">
        <v>18</v>
      </c>
      <c r="D143" s="52" t="s">
        <v>24</v>
      </c>
      <c r="E143" s="84"/>
      <c r="F143" s="31"/>
      <c r="G143" s="31"/>
    </row>
    <row r="144" spans="1:7" s="28" customFormat="1" ht="56.25" customHeight="1" hidden="1">
      <c r="A144" s="50"/>
      <c r="B144" s="51" t="s">
        <v>164</v>
      </c>
      <c r="C144" s="52" t="s">
        <v>18</v>
      </c>
      <c r="D144" s="52" t="s">
        <v>24</v>
      </c>
      <c r="E144" s="84">
        <v>0</v>
      </c>
      <c r="F144" s="31"/>
      <c r="G144" s="31"/>
    </row>
    <row r="145" spans="1:7" s="28" customFormat="1" ht="39" customHeight="1" hidden="1">
      <c r="A145" s="50"/>
      <c r="B145" s="95" t="s">
        <v>326</v>
      </c>
      <c r="C145" s="52" t="s">
        <v>18</v>
      </c>
      <c r="D145" s="52" t="s">
        <v>24</v>
      </c>
      <c r="E145" s="84">
        <f>E146</f>
        <v>0</v>
      </c>
      <c r="F145" s="31"/>
      <c r="G145" s="31"/>
    </row>
    <row r="146" spans="1:7" s="45" customFormat="1" ht="54" hidden="1">
      <c r="A146" s="49"/>
      <c r="B146" s="51" t="s">
        <v>218</v>
      </c>
      <c r="C146" s="52" t="s">
        <v>18</v>
      </c>
      <c r="D146" s="52" t="s">
        <v>24</v>
      </c>
      <c r="E146" s="84">
        <v>0</v>
      </c>
      <c r="F146" s="44"/>
      <c r="G146" s="44"/>
    </row>
    <row r="147" spans="1:7" s="28" customFormat="1" ht="37.5" customHeight="1">
      <c r="A147" s="49" t="s">
        <v>437</v>
      </c>
      <c r="B147" s="77" t="s">
        <v>41</v>
      </c>
      <c r="C147" s="88" t="s">
        <v>19</v>
      </c>
      <c r="D147" s="88" t="s">
        <v>1</v>
      </c>
      <c r="E147" s="80">
        <f>E153+E174</f>
        <v>1258320.73</v>
      </c>
      <c r="F147" s="31"/>
      <c r="G147" s="31"/>
    </row>
    <row r="148" spans="1:7" s="28" customFormat="1" ht="18" hidden="1">
      <c r="A148" s="50"/>
      <c r="B148" s="51" t="s">
        <v>43</v>
      </c>
      <c r="C148" s="52" t="s">
        <v>19</v>
      </c>
      <c r="D148" s="52" t="s">
        <v>15</v>
      </c>
      <c r="E148" s="84">
        <v>0</v>
      </c>
      <c r="F148" s="31"/>
      <c r="G148" s="31"/>
    </row>
    <row r="149" spans="1:7" s="28" customFormat="1" ht="36" hidden="1">
      <c r="A149" s="50"/>
      <c r="B149" s="51" t="s">
        <v>44</v>
      </c>
      <c r="C149" s="52" t="s">
        <v>19</v>
      </c>
      <c r="D149" s="52" t="s">
        <v>15</v>
      </c>
      <c r="E149" s="84">
        <f>E151</f>
        <v>0</v>
      </c>
      <c r="F149" s="31"/>
      <c r="G149" s="31"/>
    </row>
    <row r="150" spans="1:7" s="28" customFormat="1" ht="18" hidden="1">
      <c r="A150" s="50"/>
      <c r="B150" s="51" t="s">
        <v>80</v>
      </c>
      <c r="C150" s="52" t="s">
        <v>19</v>
      </c>
      <c r="D150" s="52" t="s">
        <v>15</v>
      </c>
      <c r="E150" s="84">
        <f>E151</f>
        <v>0</v>
      </c>
      <c r="F150" s="31"/>
      <c r="G150" s="31"/>
    </row>
    <row r="151" spans="1:7" s="28" customFormat="1" ht="135" customHeight="1" hidden="1">
      <c r="A151" s="50"/>
      <c r="B151" s="51" t="s">
        <v>82</v>
      </c>
      <c r="C151" s="52" t="s">
        <v>19</v>
      </c>
      <c r="D151" s="52" t="s">
        <v>15</v>
      </c>
      <c r="E151" s="84">
        <f>E152</f>
        <v>0</v>
      </c>
      <c r="F151" s="31"/>
      <c r="G151" s="31"/>
    </row>
    <row r="152" spans="1:7" s="28" customFormat="1" ht="18" hidden="1">
      <c r="A152" s="50"/>
      <c r="B152" s="51" t="s">
        <v>43</v>
      </c>
      <c r="C152" s="52" t="s">
        <v>19</v>
      </c>
      <c r="D152" s="52" t="s">
        <v>15</v>
      </c>
      <c r="E152" s="84">
        <f>600000-400000-200000</f>
        <v>0</v>
      </c>
      <c r="F152" s="31"/>
      <c r="G152" s="31"/>
    </row>
    <row r="153" spans="1:7" s="28" customFormat="1" ht="16.5" customHeight="1">
      <c r="A153" s="54"/>
      <c r="B153" s="51" t="s">
        <v>42</v>
      </c>
      <c r="C153" s="52" t="s">
        <v>19</v>
      </c>
      <c r="D153" s="52" t="s">
        <v>17</v>
      </c>
      <c r="E153" s="84">
        <f>E162+E159+E157</f>
        <v>45000</v>
      </c>
      <c r="F153" s="55"/>
      <c r="G153" s="55"/>
    </row>
    <row r="154" spans="1:7" s="28" customFormat="1" ht="54" hidden="1">
      <c r="A154" s="50"/>
      <c r="B154" s="51" t="s">
        <v>84</v>
      </c>
      <c r="C154" s="52" t="s">
        <v>19</v>
      </c>
      <c r="D154" s="96" t="s">
        <v>17</v>
      </c>
      <c r="E154" s="84">
        <f>E155</f>
        <v>0</v>
      </c>
      <c r="F154" s="31"/>
      <c r="G154" s="31"/>
    </row>
    <row r="155" spans="1:7" s="28" customFormat="1" ht="24.75" customHeight="1" hidden="1">
      <c r="A155" s="50"/>
      <c r="B155" s="51" t="s">
        <v>21</v>
      </c>
      <c r="C155" s="52" t="s">
        <v>19</v>
      </c>
      <c r="D155" s="52" t="s">
        <v>17</v>
      </c>
      <c r="E155" s="84">
        <v>0</v>
      </c>
      <c r="F155" s="31"/>
      <c r="G155" s="31"/>
    </row>
    <row r="156" spans="1:7" s="28" customFormat="1" ht="57.75" customHeight="1" hidden="1">
      <c r="A156" s="50"/>
      <c r="B156" s="51" t="s">
        <v>165</v>
      </c>
      <c r="C156" s="52" t="s">
        <v>19</v>
      </c>
      <c r="D156" s="52" t="s">
        <v>17</v>
      </c>
      <c r="E156" s="84">
        <f>E157</f>
        <v>0</v>
      </c>
      <c r="F156" s="31"/>
      <c r="G156" s="31"/>
    </row>
    <row r="157" spans="1:7" s="28" customFormat="1" ht="90.75" customHeight="1" hidden="1">
      <c r="A157" s="50"/>
      <c r="B157" s="51" t="s">
        <v>162</v>
      </c>
      <c r="C157" s="52" t="s">
        <v>19</v>
      </c>
      <c r="D157" s="52" t="s">
        <v>17</v>
      </c>
      <c r="E157" s="84">
        <f>E158</f>
        <v>0</v>
      </c>
      <c r="F157" s="31"/>
      <c r="G157" s="31"/>
    </row>
    <row r="158" spans="1:7" s="28" customFormat="1" ht="75.75" customHeight="1" hidden="1">
      <c r="A158" s="50"/>
      <c r="B158" s="51" t="s">
        <v>135</v>
      </c>
      <c r="C158" s="52" t="s">
        <v>19</v>
      </c>
      <c r="D158" s="52" t="s">
        <v>17</v>
      </c>
      <c r="E158" s="84">
        <v>0</v>
      </c>
      <c r="F158" s="31"/>
      <c r="G158" s="31"/>
    </row>
    <row r="159" spans="1:7" s="28" customFormat="1" ht="21.75" customHeight="1" hidden="1">
      <c r="A159" s="50"/>
      <c r="B159" s="51" t="s">
        <v>134</v>
      </c>
      <c r="C159" s="52" t="s">
        <v>19</v>
      </c>
      <c r="D159" s="52" t="s">
        <v>17</v>
      </c>
      <c r="E159" s="84">
        <f>E160</f>
        <v>0</v>
      </c>
      <c r="F159" s="31"/>
      <c r="G159" s="31"/>
    </row>
    <row r="160" spans="1:7" s="28" customFormat="1" ht="54.75" customHeight="1" hidden="1">
      <c r="A160" s="50"/>
      <c r="B160" s="51" t="s">
        <v>149</v>
      </c>
      <c r="C160" s="52" t="s">
        <v>19</v>
      </c>
      <c r="D160" s="52" t="s">
        <v>17</v>
      </c>
      <c r="E160" s="84">
        <f>E161</f>
        <v>0</v>
      </c>
      <c r="F160" s="31"/>
      <c r="G160" s="31"/>
    </row>
    <row r="161" spans="1:11" s="28" customFormat="1" ht="55.5" customHeight="1" hidden="1">
      <c r="A161" s="50"/>
      <c r="B161" s="51" t="s">
        <v>135</v>
      </c>
      <c r="C161" s="52" t="s">
        <v>19</v>
      </c>
      <c r="D161" s="52" t="s">
        <v>17</v>
      </c>
      <c r="E161" s="84">
        <v>0</v>
      </c>
      <c r="F161" s="51"/>
      <c r="G161" s="51"/>
      <c r="H161" s="52" t="s">
        <v>15</v>
      </c>
      <c r="I161" s="52" t="s">
        <v>27</v>
      </c>
      <c r="J161" s="52" t="s">
        <v>64</v>
      </c>
      <c r="K161" s="52" t="s">
        <v>138</v>
      </c>
    </row>
    <row r="162" spans="1:7" s="28" customFormat="1" ht="36" customHeight="1" hidden="1">
      <c r="A162" s="50"/>
      <c r="B162" s="51" t="s">
        <v>272</v>
      </c>
      <c r="C162" s="52" t="s">
        <v>19</v>
      </c>
      <c r="D162" s="52" t="s">
        <v>17</v>
      </c>
      <c r="E162" s="84">
        <f>E166</f>
        <v>45000</v>
      </c>
      <c r="F162" s="31"/>
      <c r="G162" s="31"/>
    </row>
    <row r="163" spans="1:7" s="28" customFormat="1" ht="54.75" customHeight="1" hidden="1">
      <c r="A163" s="50"/>
      <c r="B163" s="51" t="s">
        <v>126</v>
      </c>
      <c r="C163" s="52" t="s">
        <v>19</v>
      </c>
      <c r="D163" s="52" t="s">
        <v>17</v>
      </c>
      <c r="E163" s="84">
        <f>E164</f>
        <v>0</v>
      </c>
      <c r="F163" s="31"/>
      <c r="G163" s="31"/>
    </row>
    <row r="164" spans="1:7" s="28" customFormat="1" ht="21" customHeight="1" hidden="1">
      <c r="A164" s="50"/>
      <c r="B164" s="51" t="s">
        <v>21</v>
      </c>
      <c r="C164" s="52" t="s">
        <v>19</v>
      </c>
      <c r="D164" s="52" t="s">
        <v>17</v>
      </c>
      <c r="E164" s="84">
        <f>300000-100000-200000</f>
        <v>0</v>
      </c>
      <c r="F164" s="31"/>
      <c r="G164" s="31"/>
    </row>
    <row r="165" spans="1:7" s="28" customFormat="1" ht="30" customHeight="1" hidden="1">
      <c r="A165" s="50"/>
      <c r="B165" s="51" t="s">
        <v>4</v>
      </c>
      <c r="C165" s="52" t="s">
        <v>19</v>
      </c>
      <c r="D165" s="52" t="s">
        <v>17</v>
      </c>
      <c r="E165" s="84">
        <f>E166</f>
        <v>45000</v>
      </c>
      <c r="F165" s="31"/>
      <c r="G165" s="31"/>
    </row>
    <row r="166" spans="1:7" s="28" customFormat="1" ht="21.75" customHeight="1" hidden="1">
      <c r="A166" s="50"/>
      <c r="B166" s="94" t="s">
        <v>274</v>
      </c>
      <c r="C166" s="52" t="s">
        <v>19</v>
      </c>
      <c r="D166" s="52" t="s">
        <v>17</v>
      </c>
      <c r="E166" s="84">
        <f>E167+E171</f>
        <v>45000</v>
      </c>
      <c r="F166" s="31"/>
      <c r="G166" s="31"/>
    </row>
    <row r="167" spans="1:7" s="28" customFormat="1" ht="34.5" customHeight="1" hidden="1">
      <c r="A167" s="50"/>
      <c r="B167" s="94" t="s">
        <v>276</v>
      </c>
      <c r="C167" s="52" t="s">
        <v>19</v>
      </c>
      <c r="D167" s="52" t="s">
        <v>17</v>
      </c>
      <c r="E167" s="84">
        <f>E170</f>
        <v>0</v>
      </c>
      <c r="F167" s="31"/>
      <c r="G167" s="31"/>
    </row>
    <row r="168" spans="1:7" s="28" customFormat="1" ht="76.5" customHeight="1" hidden="1">
      <c r="A168" s="50"/>
      <c r="B168" s="51" t="s">
        <v>5</v>
      </c>
      <c r="C168" s="52" t="s">
        <v>19</v>
      </c>
      <c r="D168" s="52" t="s">
        <v>17</v>
      </c>
      <c r="E168" s="84">
        <f>E169</f>
        <v>0</v>
      </c>
      <c r="F168" s="31"/>
      <c r="G168" s="31"/>
    </row>
    <row r="169" spans="1:7" s="28" customFormat="1" ht="18" hidden="1">
      <c r="A169" s="50"/>
      <c r="B169" s="51" t="s">
        <v>21</v>
      </c>
      <c r="C169" s="52" t="s">
        <v>19</v>
      </c>
      <c r="D169" s="52" t="s">
        <v>17</v>
      </c>
      <c r="E169" s="84">
        <f>700000+100000-49772-100000-431378-172100-46750</f>
        <v>0</v>
      </c>
      <c r="F169" s="31"/>
      <c r="G169" s="31"/>
    </row>
    <row r="170" spans="1:7" s="28" customFormat="1" ht="54" hidden="1">
      <c r="A170" s="50"/>
      <c r="B170" s="51" t="s">
        <v>218</v>
      </c>
      <c r="C170" s="52" t="s">
        <v>19</v>
      </c>
      <c r="D170" s="52" t="s">
        <v>17</v>
      </c>
      <c r="E170" s="84">
        <v>0</v>
      </c>
      <c r="F170" s="31"/>
      <c r="G170" s="31"/>
    </row>
    <row r="171" spans="1:7" s="28" customFormat="1" ht="34.5" customHeight="1" hidden="1">
      <c r="A171" s="50"/>
      <c r="B171" s="94" t="s">
        <v>276</v>
      </c>
      <c r="C171" s="52" t="s">
        <v>19</v>
      </c>
      <c r="D171" s="52" t="s">
        <v>17</v>
      </c>
      <c r="E171" s="84">
        <f>E172+E173</f>
        <v>45000</v>
      </c>
      <c r="F171" s="31"/>
      <c r="G171" s="31"/>
    </row>
    <row r="172" spans="1:7" s="28" customFormat="1" ht="54" hidden="1">
      <c r="A172" s="50"/>
      <c r="B172" s="51" t="s">
        <v>218</v>
      </c>
      <c r="C172" s="52" t="s">
        <v>19</v>
      </c>
      <c r="D172" s="52" t="s">
        <v>17</v>
      </c>
      <c r="E172" s="84">
        <f>70000-25000</f>
        <v>45000</v>
      </c>
      <c r="F172" s="31"/>
      <c r="G172" s="31"/>
    </row>
    <row r="173" spans="1:7" s="28" customFormat="1" ht="21" customHeight="1" hidden="1">
      <c r="A173" s="50"/>
      <c r="B173" s="94" t="s">
        <v>43</v>
      </c>
      <c r="C173" s="52" t="s">
        <v>19</v>
      </c>
      <c r="D173" s="52" t="s">
        <v>17</v>
      </c>
      <c r="E173" s="84">
        <v>0</v>
      </c>
      <c r="F173" s="31"/>
      <c r="G173" s="31"/>
    </row>
    <row r="174" spans="1:7" s="28" customFormat="1" ht="18">
      <c r="A174" s="54"/>
      <c r="B174" s="51" t="s">
        <v>45</v>
      </c>
      <c r="C174" s="52" t="s">
        <v>19</v>
      </c>
      <c r="D174" s="52" t="s">
        <v>31</v>
      </c>
      <c r="E174" s="84">
        <f>E180</f>
        <v>1213320.73</v>
      </c>
      <c r="F174" s="55"/>
      <c r="G174" s="55"/>
    </row>
    <row r="175" spans="1:7" s="28" customFormat="1" ht="18" hidden="1">
      <c r="A175" s="50"/>
      <c r="B175" s="51" t="s">
        <v>77</v>
      </c>
      <c r="C175" s="52" t="s">
        <v>19</v>
      </c>
      <c r="D175" s="52" t="s">
        <v>31</v>
      </c>
      <c r="E175" s="84">
        <f>E176</f>
        <v>0</v>
      </c>
      <c r="F175" s="31"/>
      <c r="G175" s="31"/>
    </row>
    <row r="176" spans="1:7" s="28" customFormat="1" ht="54" hidden="1">
      <c r="A176" s="50"/>
      <c r="B176" s="51" t="s">
        <v>87</v>
      </c>
      <c r="C176" s="52" t="s">
        <v>19</v>
      </c>
      <c r="D176" s="52" t="s">
        <v>31</v>
      </c>
      <c r="E176" s="84">
        <f>E177+E178</f>
        <v>0</v>
      </c>
      <c r="F176" s="31"/>
      <c r="G176" s="31"/>
    </row>
    <row r="177" spans="1:7" s="28" customFormat="1" ht="18" hidden="1">
      <c r="A177" s="50"/>
      <c r="B177" s="51" t="s">
        <v>43</v>
      </c>
      <c r="C177" s="52" t="s">
        <v>19</v>
      </c>
      <c r="D177" s="52" t="s">
        <v>31</v>
      </c>
      <c r="E177" s="84"/>
      <c r="F177" s="31"/>
      <c r="G177" s="31"/>
    </row>
    <row r="178" spans="1:7" s="28" customFormat="1" ht="18" hidden="1">
      <c r="A178" s="50"/>
      <c r="B178" s="51" t="s">
        <v>21</v>
      </c>
      <c r="C178" s="52" t="s">
        <v>19</v>
      </c>
      <c r="D178" s="52" t="s">
        <v>31</v>
      </c>
      <c r="E178" s="84"/>
      <c r="F178" s="31"/>
      <c r="G178" s="31"/>
    </row>
    <row r="179" spans="1:7" s="65" customFormat="1" ht="36" hidden="1">
      <c r="A179" s="63"/>
      <c r="B179" s="85" t="s">
        <v>272</v>
      </c>
      <c r="C179" s="86" t="s">
        <v>19</v>
      </c>
      <c r="D179" s="86" t="s">
        <v>31</v>
      </c>
      <c r="E179" s="84">
        <f>E180</f>
        <v>1213320.73</v>
      </c>
      <c r="F179" s="64"/>
      <c r="G179" s="64"/>
    </row>
    <row r="180" spans="1:7" s="28" customFormat="1" ht="36" hidden="1">
      <c r="A180" s="50"/>
      <c r="B180" s="51" t="s">
        <v>279</v>
      </c>
      <c r="C180" s="52" t="s">
        <v>19</v>
      </c>
      <c r="D180" s="52" t="s">
        <v>31</v>
      </c>
      <c r="E180" s="84">
        <f>E181+E184+E186+E190+E200+E188</f>
        <v>1213320.73</v>
      </c>
      <c r="F180" s="31"/>
      <c r="G180" s="31"/>
    </row>
    <row r="181" spans="1:7" s="28" customFormat="1" ht="42" customHeight="1" hidden="1">
      <c r="A181" s="50"/>
      <c r="B181" s="93" t="s">
        <v>281</v>
      </c>
      <c r="C181" s="52" t="s">
        <v>19</v>
      </c>
      <c r="D181" s="52" t="s">
        <v>31</v>
      </c>
      <c r="E181" s="84">
        <f>E182+E183</f>
        <v>350000</v>
      </c>
      <c r="F181" s="31"/>
      <c r="G181" s="31"/>
    </row>
    <row r="182" spans="1:7" s="28" customFormat="1" ht="54" hidden="1">
      <c r="A182" s="50"/>
      <c r="B182" s="51" t="s">
        <v>218</v>
      </c>
      <c r="C182" s="52" t="s">
        <v>19</v>
      </c>
      <c r="D182" s="52" t="s">
        <v>31</v>
      </c>
      <c r="E182" s="84">
        <v>350000</v>
      </c>
      <c r="F182" s="31"/>
      <c r="G182" s="31"/>
    </row>
    <row r="183" spans="1:7" s="28" customFormat="1" ht="21" customHeight="1" hidden="1">
      <c r="A183" s="50"/>
      <c r="B183" s="94" t="s">
        <v>43</v>
      </c>
      <c r="C183" s="52" t="s">
        <v>19</v>
      </c>
      <c r="D183" s="52" t="s">
        <v>31</v>
      </c>
      <c r="E183" s="84">
        <v>0</v>
      </c>
      <c r="F183" s="31"/>
      <c r="G183" s="31"/>
    </row>
    <row r="184" spans="1:7" s="28" customFormat="1" ht="36" hidden="1">
      <c r="A184" s="50"/>
      <c r="B184" s="51" t="s">
        <v>283</v>
      </c>
      <c r="C184" s="52" t="s">
        <v>19</v>
      </c>
      <c r="D184" s="52" t="s">
        <v>31</v>
      </c>
      <c r="E184" s="84">
        <f>E185</f>
        <v>0</v>
      </c>
      <c r="F184" s="31"/>
      <c r="G184" s="31"/>
    </row>
    <row r="185" spans="1:7" s="28" customFormat="1" ht="54" hidden="1">
      <c r="A185" s="50"/>
      <c r="B185" s="51" t="s">
        <v>218</v>
      </c>
      <c r="C185" s="52" t="s">
        <v>19</v>
      </c>
      <c r="D185" s="52" t="s">
        <v>31</v>
      </c>
      <c r="E185" s="84">
        <v>0</v>
      </c>
      <c r="F185" s="31"/>
      <c r="G185" s="31"/>
    </row>
    <row r="186" spans="1:7" s="28" customFormat="1" ht="36" hidden="1">
      <c r="A186" s="50"/>
      <c r="B186" s="51" t="s">
        <v>146</v>
      </c>
      <c r="C186" s="52" t="s">
        <v>19</v>
      </c>
      <c r="D186" s="52" t="s">
        <v>31</v>
      </c>
      <c r="E186" s="84">
        <f>E187</f>
        <v>150000</v>
      </c>
      <c r="F186" s="31"/>
      <c r="G186" s="31"/>
    </row>
    <row r="187" spans="1:7" s="28" customFormat="1" ht="54" hidden="1">
      <c r="A187" s="50"/>
      <c r="B187" s="51" t="s">
        <v>218</v>
      </c>
      <c r="C187" s="52" t="s">
        <v>19</v>
      </c>
      <c r="D187" s="52" t="s">
        <v>31</v>
      </c>
      <c r="E187" s="84">
        <f>50000+100000</f>
        <v>150000</v>
      </c>
      <c r="F187" s="31"/>
      <c r="G187" s="31"/>
    </row>
    <row r="188" spans="1:7" s="28" customFormat="1" ht="72" hidden="1">
      <c r="A188" s="50"/>
      <c r="B188" s="51" t="s">
        <v>155</v>
      </c>
      <c r="C188" s="52" t="s">
        <v>19</v>
      </c>
      <c r="D188" s="52" t="s">
        <v>31</v>
      </c>
      <c r="E188" s="84">
        <f>E189</f>
        <v>500000</v>
      </c>
      <c r="F188" s="31"/>
      <c r="G188" s="31"/>
    </row>
    <row r="189" spans="1:7" s="28" customFormat="1" ht="57.75" customHeight="1" hidden="1">
      <c r="A189" s="50"/>
      <c r="B189" s="51" t="s">
        <v>218</v>
      </c>
      <c r="C189" s="52" t="s">
        <v>19</v>
      </c>
      <c r="D189" s="52" t="s">
        <v>31</v>
      </c>
      <c r="E189" s="84">
        <v>500000</v>
      </c>
      <c r="F189" s="31"/>
      <c r="G189" s="31"/>
    </row>
    <row r="190" spans="1:7" s="28" customFormat="1" ht="54" hidden="1">
      <c r="A190" s="50"/>
      <c r="B190" s="51" t="s">
        <v>91</v>
      </c>
      <c r="C190" s="52" t="s">
        <v>19</v>
      </c>
      <c r="D190" s="52" t="s">
        <v>31</v>
      </c>
      <c r="E190" s="84">
        <f>E198+E199</f>
        <v>213320.73</v>
      </c>
      <c r="F190" s="31"/>
      <c r="G190" s="31"/>
    </row>
    <row r="191" spans="1:7" s="28" customFormat="1" ht="18" hidden="1">
      <c r="A191" s="50"/>
      <c r="B191" s="51" t="s">
        <v>21</v>
      </c>
      <c r="C191" s="52" t="s">
        <v>19</v>
      </c>
      <c r="D191" s="52" t="s">
        <v>31</v>
      </c>
      <c r="E191" s="84">
        <v>0</v>
      </c>
      <c r="F191" s="31"/>
      <c r="G191" s="31"/>
    </row>
    <row r="192" spans="1:7" s="28" customFormat="1" ht="18" hidden="1">
      <c r="A192" s="50"/>
      <c r="B192" s="51" t="s">
        <v>128</v>
      </c>
      <c r="C192" s="52" t="s">
        <v>19</v>
      </c>
      <c r="D192" s="52" t="s">
        <v>31</v>
      </c>
      <c r="E192" s="84">
        <f>E193</f>
        <v>0</v>
      </c>
      <c r="F192" s="31"/>
      <c r="G192" s="31"/>
    </row>
    <row r="193" spans="1:7" s="28" customFormat="1" ht="36" hidden="1">
      <c r="A193" s="50"/>
      <c r="B193" s="51" t="s">
        <v>201</v>
      </c>
      <c r="C193" s="52" t="s">
        <v>19</v>
      </c>
      <c r="D193" s="52" t="s">
        <v>31</v>
      </c>
      <c r="E193" s="84"/>
      <c r="F193" s="31"/>
      <c r="G193" s="31"/>
    </row>
    <row r="194" spans="1:7" s="28" customFormat="1" ht="54" customHeight="1" hidden="1">
      <c r="A194" s="50"/>
      <c r="B194" s="51" t="s">
        <v>91</v>
      </c>
      <c r="C194" s="52" t="s">
        <v>19</v>
      </c>
      <c r="D194" s="52" t="s">
        <v>31</v>
      </c>
      <c r="E194" s="84">
        <f>E195</f>
        <v>0</v>
      </c>
      <c r="F194" s="31"/>
      <c r="G194" s="31"/>
    </row>
    <row r="195" spans="1:7" s="28" customFormat="1" ht="32.25" customHeight="1" hidden="1">
      <c r="A195" s="50"/>
      <c r="B195" s="51" t="s">
        <v>21</v>
      </c>
      <c r="C195" s="52" t="s">
        <v>19</v>
      </c>
      <c r="D195" s="52" t="s">
        <v>31</v>
      </c>
      <c r="E195" s="84">
        <v>0</v>
      </c>
      <c r="F195" s="31"/>
      <c r="G195" s="31"/>
    </row>
    <row r="196" spans="1:7" s="28" customFormat="1" ht="64.5" customHeight="1" hidden="1">
      <c r="A196" s="50"/>
      <c r="B196" s="51" t="s">
        <v>93</v>
      </c>
      <c r="C196" s="52" t="s">
        <v>19</v>
      </c>
      <c r="D196" s="52" t="s">
        <v>31</v>
      </c>
      <c r="E196" s="84">
        <f>E197</f>
        <v>0</v>
      </c>
      <c r="F196" s="31"/>
      <c r="G196" s="31"/>
    </row>
    <row r="197" spans="1:7" s="28" customFormat="1" ht="18.75" customHeight="1" hidden="1">
      <c r="A197" s="50"/>
      <c r="B197" s="51" t="s">
        <v>21</v>
      </c>
      <c r="C197" s="52" t="s">
        <v>19</v>
      </c>
      <c r="D197" s="52" t="s">
        <v>31</v>
      </c>
      <c r="E197" s="84"/>
      <c r="F197" s="31"/>
      <c r="G197" s="31"/>
    </row>
    <row r="198" spans="1:7" s="28" customFormat="1" ht="54" hidden="1">
      <c r="A198" s="50"/>
      <c r="B198" s="51" t="s">
        <v>218</v>
      </c>
      <c r="C198" s="52" t="s">
        <v>19</v>
      </c>
      <c r="D198" s="52" t="s">
        <v>31</v>
      </c>
      <c r="E198" s="84">
        <f>200000+13320.73</f>
        <v>213320.73</v>
      </c>
      <c r="F198" s="31"/>
      <c r="G198" s="31"/>
    </row>
    <row r="199" spans="1:7" s="28" customFormat="1" ht="21" customHeight="1" hidden="1">
      <c r="A199" s="50"/>
      <c r="B199" s="94" t="s">
        <v>43</v>
      </c>
      <c r="C199" s="52" t="s">
        <v>19</v>
      </c>
      <c r="D199" s="52" t="s">
        <v>31</v>
      </c>
      <c r="E199" s="84">
        <v>0</v>
      </c>
      <c r="F199" s="31"/>
      <c r="G199" s="31"/>
    </row>
    <row r="200" spans="1:7" s="28" customFormat="1" ht="18.75" customHeight="1" hidden="1">
      <c r="A200" s="50"/>
      <c r="B200" s="51" t="s">
        <v>128</v>
      </c>
      <c r="C200" s="52" t="s">
        <v>19</v>
      </c>
      <c r="D200" s="52" t="s">
        <v>31</v>
      </c>
      <c r="E200" s="84">
        <f>E201</f>
        <v>0</v>
      </c>
      <c r="F200" s="31"/>
      <c r="G200" s="31"/>
    </row>
    <row r="201" spans="1:7" s="28" customFormat="1" ht="54" hidden="1">
      <c r="A201" s="50"/>
      <c r="B201" s="51" t="s">
        <v>218</v>
      </c>
      <c r="C201" s="52" t="s">
        <v>19</v>
      </c>
      <c r="D201" s="52" t="s">
        <v>31</v>
      </c>
      <c r="E201" s="84">
        <v>0</v>
      </c>
      <c r="F201" s="31"/>
      <c r="G201" s="31"/>
    </row>
    <row r="202" spans="1:7" s="28" customFormat="1" ht="54.75" customHeight="1" hidden="1">
      <c r="A202" s="50"/>
      <c r="B202" s="93" t="s">
        <v>160</v>
      </c>
      <c r="C202" s="52" t="s">
        <v>19</v>
      </c>
      <c r="D202" s="52" t="s">
        <v>31</v>
      </c>
      <c r="E202" s="84">
        <v>0</v>
      </c>
      <c r="F202" s="31"/>
      <c r="G202" s="31"/>
    </row>
    <row r="203" spans="1:7" s="28" customFormat="1" ht="77.25" customHeight="1" hidden="1">
      <c r="A203" s="50"/>
      <c r="B203" s="51" t="s">
        <v>155</v>
      </c>
      <c r="C203" s="52" t="s">
        <v>19</v>
      </c>
      <c r="D203" s="52" t="s">
        <v>31</v>
      </c>
      <c r="E203" s="84">
        <f>E204</f>
        <v>0</v>
      </c>
      <c r="F203" s="51"/>
      <c r="G203" s="31"/>
    </row>
    <row r="204" spans="1:7" s="28" customFormat="1" ht="77.25" customHeight="1" hidden="1">
      <c r="A204" s="50"/>
      <c r="B204" s="51" t="s">
        <v>155</v>
      </c>
      <c r="C204" s="52" t="s">
        <v>19</v>
      </c>
      <c r="D204" s="52" t="s">
        <v>31</v>
      </c>
      <c r="E204" s="84">
        <f>E205</f>
        <v>0</v>
      </c>
      <c r="F204" s="31"/>
      <c r="G204" s="31"/>
    </row>
    <row r="205" spans="1:7" s="28" customFormat="1" ht="18" hidden="1">
      <c r="A205" s="50"/>
      <c r="B205" s="51" t="s">
        <v>21</v>
      </c>
      <c r="C205" s="52" t="s">
        <v>19</v>
      </c>
      <c r="D205" s="52" t="s">
        <v>31</v>
      </c>
      <c r="E205" s="84">
        <v>0</v>
      </c>
      <c r="F205" s="31"/>
      <c r="G205" s="31"/>
    </row>
    <row r="206" spans="1:7" s="28" customFormat="1" ht="17.25">
      <c r="A206" s="50" t="s">
        <v>438</v>
      </c>
      <c r="B206" s="77" t="s">
        <v>46</v>
      </c>
      <c r="C206" s="88" t="s">
        <v>20</v>
      </c>
      <c r="D206" s="88" t="s">
        <v>1</v>
      </c>
      <c r="E206" s="80">
        <f>E207</f>
        <v>10000</v>
      </c>
      <c r="F206" s="31"/>
      <c r="G206" s="31"/>
    </row>
    <row r="207" spans="1:7" s="28" customFormat="1" ht="34.5" customHeight="1">
      <c r="A207" s="56"/>
      <c r="B207" s="51" t="s">
        <v>47</v>
      </c>
      <c r="C207" s="52" t="s">
        <v>20</v>
      </c>
      <c r="D207" s="52" t="s">
        <v>20</v>
      </c>
      <c r="E207" s="84">
        <f>E209+E212</f>
        <v>10000</v>
      </c>
      <c r="F207" s="55"/>
      <c r="G207" s="55"/>
    </row>
    <row r="208" spans="1:7" s="28" customFormat="1" ht="54" hidden="1">
      <c r="A208" s="56"/>
      <c r="B208" s="51" t="s">
        <v>288</v>
      </c>
      <c r="C208" s="52" t="s">
        <v>20</v>
      </c>
      <c r="D208" s="52" t="s">
        <v>20</v>
      </c>
      <c r="E208" s="84">
        <f>E209</f>
        <v>10000</v>
      </c>
      <c r="F208" s="55"/>
      <c r="G208" s="55"/>
    </row>
    <row r="209" spans="1:7" s="28" customFormat="1" ht="35.25" customHeight="1" hidden="1">
      <c r="A209" s="50"/>
      <c r="B209" s="51" t="s">
        <v>290</v>
      </c>
      <c r="C209" s="52" t="s">
        <v>20</v>
      </c>
      <c r="D209" s="52" t="s">
        <v>20</v>
      </c>
      <c r="E209" s="84">
        <f>E210</f>
        <v>10000</v>
      </c>
      <c r="F209" s="31"/>
      <c r="G209" s="31"/>
    </row>
    <row r="210" spans="1:7" s="28" customFormat="1" ht="36.75" customHeight="1" hidden="1">
      <c r="A210" s="50"/>
      <c r="B210" s="51" t="s">
        <v>97</v>
      </c>
      <c r="C210" s="52" t="s">
        <v>20</v>
      </c>
      <c r="D210" s="52" t="s">
        <v>20</v>
      </c>
      <c r="E210" s="84">
        <f>E211</f>
        <v>10000</v>
      </c>
      <c r="F210" s="31"/>
      <c r="G210" s="31"/>
    </row>
    <row r="211" spans="1:7" s="28" customFormat="1" ht="54" hidden="1">
      <c r="A211" s="50"/>
      <c r="B211" s="51" t="s">
        <v>218</v>
      </c>
      <c r="C211" s="52" t="s">
        <v>20</v>
      </c>
      <c r="D211" s="52" t="s">
        <v>20</v>
      </c>
      <c r="E211" s="84">
        <v>10000</v>
      </c>
      <c r="F211" s="31"/>
      <c r="G211" s="31"/>
    </row>
    <row r="212" spans="1:7" s="28" customFormat="1" ht="18" customHeight="1" hidden="1">
      <c r="A212" s="50"/>
      <c r="B212" s="51" t="s">
        <v>130</v>
      </c>
      <c r="C212" s="52" t="s">
        <v>20</v>
      </c>
      <c r="D212" s="52" t="s">
        <v>20</v>
      </c>
      <c r="E212" s="84">
        <f>E213</f>
        <v>0</v>
      </c>
      <c r="F212" s="31"/>
      <c r="G212" s="31"/>
    </row>
    <row r="213" spans="1:7" s="28" customFormat="1" ht="91.5" customHeight="1" hidden="1">
      <c r="A213" s="50"/>
      <c r="B213" s="51" t="s">
        <v>124</v>
      </c>
      <c r="C213" s="52" t="s">
        <v>20</v>
      </c>
      <c r="D213" s="52" t="s">
        <v>20</v>
      </c>
      <c r="E213" s="84">
        <f>E214</f>
        <v>0</v>
      </c>
      <c r="F213" s="31"/>
      <c r="G213" s="31"/>
    </row>
    <row r="214" spans="1:7" s="28" customFormat="1" ht="19.5" customHeight="1" hidden="1">
      <c r="A214" s="50"/>
      <c r="B214" s="97" t="s">
        <v>52</v>
      </c>
      <c r="C214" s="52" t="s">
        <v>20</v>
      </c>
      <c r="D214" s="52" t="s">
        <v>20</v>
      </c>
      <c r="E214" s="84">
        <v>0</v>
      </c>
      <c r="F214" s="31"/>
      <c r="G214" s="31"/>
    </row>
    <row r="215" spans="1:7" s="28" customFormat="1" ht="17.25">
      <c r="A215" s="49" t="s">
        <v>439</v>
      </c>
      <c r="B215" s="77" t="s">
        <v>98</v>
      </c>
      <c r="C215" s="88" t="s">
        <v>48</v>
      </c>
      <c r="D215" s="88" t="s">
        <v>1</v>
      </c>
      <c r="E215" s="80">
        <f>E216+E239</f>
        <v>5726057</v>
      </c>
      <c r="F215" s="31"/>
      <c r="G215" s="31"/>
    </row>
    <row r="216" spans="1:7" s="28" customFormat="1" ht="18">
      <c r="A216" s="54"/>
      <c r="B216" s="51" t="s">
        <v>49</v>
      </c>
      <c r="C216" s="52" t="s">
        <v>48</v>
      </c>
      <c r="D216" s="52" t="s">
        <v>15</v>
      </c>
      <c r="E216" s="84">
        <f>E217</f>
        <v>5626057</v>
      </c>
      <c r="F216" s="55"/>
      <c r="G216" s="55"/>
    </row>
    <row r="217" spans="1:7" s="28" customFormat="1" ht="56.25" customHeight="1" hidden="1">
      <c r="A217" s="54"/>
      <c r="B217" s="51" t="s">
        <v>293</v>
      </c>
      <c r="C217" s="52" t="s">
        <v>48</v>
      </c>
      <c r="D217" s="52" t="s">
        <v>15</v>
      </c>
      <c r="E217" s="84">
        <f>E220+E227+E234</f>
        <v>5626057</v>
      </c>
      <c r="F217" s="55"/>
      <c r="G217" s="55"/>
    </row>
    <row r="218" spans="1:7" s="28" customFormat="1" ht="70.5" customHeight="1" hidden="1">
      <c r="A218" s="50"/>
      <c r="B218" s="99" t="s">
        <v>167</v>
      </c>
      <c r="C218" s="52" t="s">
        <v>48</v>
      </c>
      <c r="D218" s="52" t="s">
        <v>15</v>
      </c>
      <c r="E218" s="84">
        <f>E219</f>
        <v>0</v>
      </c>
      <c r="F218" s="31"/>
      <c r="G218" s="31"/>
    </row>
    <row r="219" spans="1:7" s="28" customFormat="1" ht="42" customHeight="1" hidden="1">
      <c r="A219" s="50"/>
      <c r="B219" s="51" t="s">
        <v>140</v>
      </c>
      <c r="C219" s="52" t="s">
        <v>48</v>
      </c>
      <c r="D219" s="52" t="s">
        <v>15</v>
      </c>
      <c r="E219" s="84">
        <v>0</v>
      </c>
      <c r="F219" s="31"/>
      <c r="G219" s="31"/>
    </row>
    <row r="220" spans="1:7" s="28" customFormat="1" ht="22.5" customHeight="1" hidden="1">
      <c r="A220" s="50"/>
      <c r="B220" s="51" t="s">
        <v>295</v>
      </c>
      <c r="C220" s="52" t="s">
        <v>48</v>
      </c>
      <c r="D220" s="52" t="s">
        <v>15</v>
      </c>
      <c r="E220" s="84">
        <f>E221+E225</f>
        <v>3153642</v>
      </c>
      <c r="F220" s="31"/>
      <c r="G220" s="31"/>
    </row>
    <row r="221" spans="1:7" s="28" customFormat="1" ht="54" hidden="1">
      <c r="A221" s="50"/>
      <c r="B221" s="51" t="s">
        <v>298</v>
      </c>
      <c r="C221" s="52" t="s">
        <v>48</v>
      </c>
      <c r="D221" s="52" t="s">
        <v>15</v>
      </c>
      <c r="E221" s="84">
        <f>E222</f>
        <v>3153642</v>
      </c>
      <c r="F221" s="31"/>
      <c r="G221" s="31"/>
    </row>
    <row r="222" spans="1:7" s="28" customFormat="1" ht="38.25" customHeight="1" hidden="1">
      <c r="A222" s="50"/>
      <c r="B222" s="51" t="s">
        <v>299</v>
      </c>
      <c r="C222" s="52" t="s">
        <v>48</v>
      </c>
      <c r="D222" s="52" t="s">
        <v>15</v>
      </c>
      <c r="E222" s="84">
        <f>3203642-50000</f>
        <v>3153642</v>
      </c>
      <c r="F222" s="31"/>
      <c r="G222" s="31"/>
    </row>
    <row r="223" spans="1:7" s="28" customFormat="1" ht="18" hidden="1">
      <c r="A223" s="50"/>
      <c r="B223" s="51" t="s">
        <v>150</v>
      </c>
      <c r="C223" s="52" t="s">
        <v>48</v>
      </c>
      <c r="D223" s="52" t="s">
        <v>15</v>
      </c>
      <c r="E223" s="84">
        <f>E224</f>
        <v>0</v>
      </c>
      <c r="F223" s="31"/>
      <c r="G223" s="31"/>
    </row>
    <row r="224" spans="1:7" s="28" customFormat="1" ht="36" hidden="1">
      <c r="A224" s="50"/>
      <c r="B224" s="51" t="s">
        <v>140</v>
      </c>
      <c r="C224" s="52" t="s">
        <v>48</v>
      </c>
      <c r="D224" s="52" t="s">
        <v>15</v>
      </c>
      <c r="E224" s="84">
        <v>0</v>
      </c>
      <c r="F224" s="31"/>
      <c r="G224" s="31"/>
    </row>
    <row r="225" spans="1:7" s="28" customFormat="1" ht="36" hidden="1">
      <c r="A225" s="50"/>
      <c r="B225" s="51" t="s">
        <v>300</v>
      </c>
      <c r="C225" s="52" t="s">
        <v>48</v>
      </c>
      <c r="D225" s="52" t="s">
        <v>15</v>
      </c>
      <c r="E225" s="84">
        <f>E226</f>
        <v>0</v>
      </c>
      <c r="F225" s="31"/>
      <c r="G225" s="31"/>
    </row>
    <row r="226" spans="1:7" s="28" customFormat="1" ht="75" customHeight="1" hidden="1">
      <c r="A226" s="50"/>
      <c r="B226" s="51" t="s">
        <v>299</v>
      </c>
      <c r="C226" s="52" t="s">
        <v>48</v>
      </c>
      <c r="D226" s="52" t="s">
        <v>15</v>
      </c>
      <c r="E226" s="84">
        <v>0</v>
      </c>
      <c r="F226" s="31"/>
      <c r="G226" s="31"/>
    </row>
    <row r="227" spans="1:7" s="28" customFormat="1" ht="18" hidden="1">
      <c r="A227" s="54"/>
      <c r="B227" s="51" t="s">
        <v>303</v>
      </c>
      <c r="C227" s="52" t="s">
        <v>48</v>
      </c>
      <c r="D227" s="52" t="s">
        <v>15</v>
      </c>
      <c r="E227" s="84">
        <f>E228+E230</f>
        <v>721675</v>
      </c>
      <c r="F227" s="55"/>
      <c r="G227" s="55"/>
    </row>
    <row r="228" spans="1:7" s="28" customFormat="1" ht="54" hidden="1">
      <c r="A228" s="54"/>
      <c r="B228" s="51" t="s">
        <v>298</v>
      </c>
      <c r="C228" s="52" t="s">
        <v>48</v>
      </c>
      <c r="D228" s="52" t="s">
        <v>15</v>
      </c>
      <c r="E228" s="84">
        <f>E229</f>
        <v>721675</v>
      </c>
      <c r="F228" s="55"/>
      <c r="G228" s="55"/>
    </row>
    <row r="229" spans="1:7" s="28" customFormat="1" ht="76.5" customHeight="1" hidden="1">
      <c r="A229" s="54"/>
      <c r="B229" s="51" t="s">
        <v>299</v>
      </c>
      <c r="C229" s="52" t="s">
        <v>48</v>
      </c>
      <c r="D229" s="52" t="s">
        <v>15</v>
      </c>
      <c r="E229" s="84">
        <f>759215-37540</f>
        <v>721675</v>
      </c>
      <c r="F229" s="55"/>
      <c r="G229" s="55"/>
    </row>
    <row r="230" spans="1:7" s="28" customFormat="1" ht="36.75" customHeight="1" hidden="1">
      <c r="A230" s="50"/>
      <c r="B230" s="51" t="s">
        <v>300</v>
      </c>
      <c r="C230" s="52" t="s">
        <v>48</v>
      </c>
      <c r="D230" s="52" t="s">
        <v>15</v>
      </c>
      <c r="E230" s="84">
        <f>E233</f>
        <v>0</v>
      </c>
      <c r="F230" s="31"/>
      <c r="G230" s="31"/>
    </row>
    <row r="231" spans="1:7" s="28" customFormat="1" ht="18" hidden="1">
      <c r="A231" s="50"/>
      <c r="B231" s="51" t="s">
        <v>153</v>
      </c>
      <c r="C231" s="52" t="s">
        <v>48</v>
      </c>
      <c r="D231" s="52" t="s">
        <v>15</v>
      </c>
      <c r="E231" s="84">
        <f>E232</f>
        <v>0</v>
      </c>
      <c r="F231" s="31"/>
      <c r="G231" s="31"/>
    </row>
    <row r="232" spans="1:7" s="28" customFormat="1" ht="36" hidden="1">
      <c r="A232" s="50"/>
      <c r="B232" s="51" t="s">
        <v>140</v>
      </c>
      <c r="C232" s="52" t="s">
        <v>48</v>
      </c>
      <c r="D232" s="52" t="s">
        <v>15</v>
      </c>
      <c r="E232" s="84">
        <v>0</v>
      </c>
      <c r="F232" s="31"/>
      <c r="G232" s="31"/>
    </row>
    <row r="233" spans="1:7" s="28" customFormat="1" ht="74.25" customHeight="1" hidden="1">
      <c r="A233" s="50"/>
      <c r="B233" s="51" t="s">
        <v>299</v>
      </c>
      <c r="C233" s="52" t="s">
        <v>48</v>
      </c>
      <c r="D233" s="52" t="s">
        <v>15</v>
      </c>
      <c r="E233" s="84">
        <v>0</v>
      </c>
      <c r="F233" s="31"/>
      <c r="G233" s="31"/>
    </row>
    <row r="234" spans="1:7" s="28" customFormat="1" ht="36" hidden="1">
      <c r="A234" s="50"/>
      <c r="B234" s="51" t="s">
        <v>430</v>
      </c>
      <c r="C234" s="52" t="s">
        <v>48</v>
      </c>
      <c r="D234" s="52" t="s">
        <v>15</v>
      </c>
      <c r="E234" s="84">
        <f>E237+E235</f>
        <v>1750740</v>
      </c>
      <c r="F234" s="31"/>
      <c r="G234" s="31"/>
    </row>
    <row r="235" spans="1:7" s="28" customFormat="1" ht="90" hidden="1">
      <c r="A235" s="50"/>
      <c r="B235" s="51" t="s">
        <v>431</v>
      </c>
      <c r="C235" s="52" t="s">
        <v>48</v>
      </c>
      <c r="D235" s="52" t="s">
        <v>15</v>
      </c>
      <c r="E235" s="84">
        <f>E236</f>
        <v>1663200</v>
      </c>
      <c r="F235" s="31"/>
      <c r="G235" s="31"/>
    </row>
    <row r="236" spans="1:7" s="28" customFormat="1" ht="78.75" customHeight="1" hidden="1">
      <c r="A236" s="50"/>
      <c r="B236" s="51" t="s">
        <v>299</v>
      </c>
      <c r="C236" s="52" t="s">
        <v>48</v>
      </c>
      <c r="D236" s="52" t="s">
        <v>15</v>
      </c>
      <c r="E236" s="84">
        <v>1663200</v>
      </c>
      <c r="F236" s="31"/>
      <c r="G236" s="31"/>
    </row>
    <row r="237" spans="1:7" s="28" customFormat="1" ht="94.5" customHeight="1" hidden="1">
      <c r="A237" s="50"/>
      <c r="B237" s="51" t="s">
        <v>431</v>
      </c>
      <c r="C237" s="52" t="s">
        <v>48</v>
      </c>
      <c r="D237" s="52" t="s">
        <v>15</v>
      </c>
      <c r="E237" s="84">
        <f>E238</f>
        <v>87540</v>
      </c>
      <c r="F237" s="31"/>
      <c r="G237" s="31"/>
    </row>
    <row r="238" spans="1:7" s="28" customFormat="1" ht="74.25" customHeight="1" hidden="1">
      <c r="A238" s="50"/>
      <c r="B238" s="51" t="s">
        <v>299</v>
      </c>
      <c r="C238" s="52" t="s">
        <v>48</v>
      </c>
      <c r="D238" s="52" t="s">
        <v>15</v>
      </c>
      <c r="E238" s="84">
        <v>87540</v>
      </c>
      <c r="F238" s="31"/>
      <c r="G238" s="31"/>
    </row>
    <row r="239" spans="1:7" s="28" customFormat="1" ht="36">
      <c r="A239" s="50"/>
      <c r="B239" s="35" t="s">
        <v>348</v>
      </c>
      <c r="C239" s="36" t="s">
        <v>48</v>
      </c>
      <c r="D239" s="36" t="s">
        <v>18</v>
      </c>
      <c r="E239" s="37">
        <f>E240</f>
        <v>100000</v>
      </c>
      <c r="F239" s="31"/>
      <c r="G239" s="31"/>
    </row>
    <row r="240" spans="1:7" s="28" customFormat="1" ht="54" hidden="1">
      <c r="A240" s="50"/>
      <c r="B240" s="35" t="s">
        <v>293</v>
      </c>
      <c r="C240" s="109" t="s">
        <v>48</v>
      </c>
      <c r="D240" s="109" t="s">
        <v>18</v>
      </c>
      <c r="E240" s="37">
        <f>E241</f>
        <v>100000</v>
      </c>
      <c r="F240" s="31"/>
      <c r="G240" s="31"/>
    </row>
    <row r="241" spans="1:7" s="28" customFormat="1" ht="36" hidden="1">
      <c r="A241" s="50"/>
      <c r="B241" s="35" t="s">
        <v>349</v>
      </c>
      <c r="C241" s="36" t="s">
        <v>48</v>
      </c>
      <c r="D241" s="36" t="s">
        <v>18</v>
      </c>
      <c r="E241" s="37">
        <f>E242</f>
        <v>100000</v>
      </c>
      <c r="F241" s="31"/>
      <c r="G241" s="31"/>
    </row>
    <row r="242" spans="1:7" s="28" customFormat="1" ht="54" hidden="1">
      <c r="A242" s="50"/>
      <c r="B242" s="35" t="s">
        <v>351</v>
      </c>
      <c r="C242" s="36" t="s">
        <v>48</v>
      </c>
      <c r="D242" s="36" t="s">
        <v>18</v>
      </c>
      <c r="E242" s="37">
        <f>E243</f>
        <v>100000</v>
      </c>
      <c r="F242" s="31"/>
      <c r="G242" s="31"/>
    </row>
    <row r="243" spans="1:7" s="28" customFormat="1" ht="72" hidden="1">
      <c r="A243" s="50"/>
      <c r="B243" s="35" t="s">
        <v>353</v>
      </c>
      <c r="C243" s="36" t="s">
        <v>48</v>
      </c>
      <c r="D243" s="36" t="s">
        <v>18</v>
      </c>
      <c r="E243" s="37">
        <v>100000</v>
      </c>
      <c r="F243" s="31"/>
      <c r="G243" s="31"/>
    </row>
    <row r="244" spans="1:7" s="28" customFormat="1" ht="18.75" customHeight="1">
      <c r="A244" s="53">
        <v>9</v>
      </c>
      <c r="B244" s="77" t="s">
        <v>50</v>
      </c>
      <c r="C244" s="88" t="s">
        <v>25</v>
      </c>
      <c r="D244" s="88" t="s">
        <v>1</v>
      </c>
      <c r="E244" s="80">
        <f>E245+E249</f>
        <v>20000</v>
      </c>
      <c r="F244" s="31"/>
      <c r="G244" s="31"/>
    </row>
    <row r="245" spans="1:7" s="28" customFormat="1" ht="18">
      <c r="A245" s="54"/>
      <c r="B245" s="51" t="s">
        <v>99</v>
      </c>
      <c r="C245" s="52" t="s">
        <v>25</v>
      </c>
      <c r="D245" s="52" t="s">
        <v>15</v>
      </c>
      <c r="E245" s="84">
        <f>E246</f>
        <v>20000</v>
      </c>
      <c r="F245" s="55"/>
      <c r="G245" s="55"/>
    </row>
    <row r="246" spans="1:7" s="28" customFormat="1" ht="36.75" customHeight="1" hidden="1">
      <c r="A246" s="50"/>
      <c r="B246" s="51" t="s">
        <v>307</v>
      </c>
      <c r="C246" s="52" t="s">
        <v>25</v>
      </c>
      <c r="D246" s="52" t="s">
        <v>15</v>
      </c>
      <c r="E246" s="84">
        <f>E247</f>
        <v>20000</v>
      </c>
      <c r="F246" s="31"/>
      <c r="G246" s="31"/>
    </row>
    <row r="247" spans="1:7" s="28" customFormat="1" ht="39" customHeight="1" hidden="1">
      <c r="A247" s="50"/>
      <c r="B247" s="51" t="s">
        <v>51</v>
      </c>
      <c r="C247" s="52" t="s">
        <v>25</v>
      </c>
      <c r="D247" s="52" t="s">
        <v>15</v>
      </c>
      <c r="E247" s="84">
        <f>E248</f>
        <v>20000</v>
      </c>
      <c r="F247" s="31"/>
      <c r="G247" s="31"/>
    </row>
    <row r="248" spans="1:7" s="28" customFormat="1" ht="37.5" customHeight="1" hidden="1">
      <c r="A248" s="50"/>
      <c r="B248" s="51" t="s">
        <v>310</v>
      </c>
      <c r="C248" s="52" t="s">
        <v>25</v>
      </c>
      <c r="D248" s="52" t="s">
        <v>15</v>
      </c>
      <c r="E248" s="84">
        <v>20000</v>
      </c>
      <c r="F248" s="31"/>
      <c r="G248" s="31"/>
    </row>
    <row r="249" spans="1:7" s="28" customFormat="1" ht="17.25" hidden="1">
      <c r="A249" s="50"/>
      <c r="B249" s="77" t="s">
        <v>133</v>
      </c>
      <c r="C249" s="88" t="s">
        <v>25</v>
      </c>
      <c r="D249" s="88" t="s">
        <v>17</v>
      </c>
      <c r="E249" s="80">
        <f>E250</f>
        <v>0</v>
      </c>
      <c r="F249" s="31"/>
      <c r="G249" s="31"/>
    </row>
    <row r="250" spans="1:7" s="28" customFormat="1" ht="36" hidden="1">
      <c r="A250" s="50"/>
      <c r="B250" s="51" t="s">
        <v>130</v>
      </c>
      <c r="C250" s="52" t="s">
        <v>25</v>
      </c>
      <c r="D250" s="52" t="s">
        <v>17</v>
      </c>
      <c r="E250" s="84">
        <f>E251</f>
        <v>0</v>
      </c>
      <c r="F250" s="31"/>
      <c r="G250" s="31"/>
    </row>
    <row r="251" spans="1:7" s="28" customFormat="1" ht="75.75" customHeight="1" hidden="1">
      <c r="A251" s="50"/>
      <c r="B251" s="51" t="s">
        <v>131</v>
      </c>
      <c r="C251" s="52" t="s">
        <v>25</v>
      </c>
      <c r="D251" s="52" t="s">
        <v>17</v>
      </c>
      <c r="E251" s="84">
        <f>E252</f>
        <v>0</v>
      </c>
      <c r="F251" s="31"/>
      <c r="G251" s="31"/>
    </row>
    <row r="252" spans="1:7" s="28" customFormat="1" ht="18" hidden="1">
      <c r="A252" s="50"/>
      <c r="B252" s="51" t="s">
        <v>21</v>
      </c>
      <c r="C252" s="52" t="s">
        <v>25</v>
      </c>
      <c r="D252" s="52" t="s">
        <v>17</v>
      </c>
      <c r="E252" s="84">
        <v>0</v>
      </c>
      <c r="F252" s="31"/>
      <c r="G252" s="31"/>
    </row>
    <row r="253" spans="1:7" s="28" customFormat="1" ht="54" hidden="1">
      <c r="A253" s="50"/>
      <c r="B253" s="51" t="s">
        <v>218</v>
      </c>
      <c r="C253" s="52" t="s">
        <v>25</v>
      </c>
      <c r="D253" s="52" t="s">
        <v>15</v>
      </c>
      <c r="E253" s="84">
        <v>100000</v>
      </c>
      <c r="F253" s="31"/>
      <c r="G253" s="31"/>
    </row>
    <row r="254" spans="1:5" ht="17.25" customHeight="1">
      <c r="A254" s="49" t="s">
        <v>440</v>
      </c>
      <c r="B254" s="77" t="s">
        <v>101</v>
      </c>
      <c r="C254" s="88" t="s">
        <v>24</v>
      </c>
      <c r="D254" s="88" t="s">
        <v>1</v>
      </c>
      <c r="E254" s="80">
        <f>E255</f>
        <v>117000</v>
      </c>
    </row>
    <row r="255" spans="1:7" ht="36.75" customHeight="1">
      <c r="A255" s="56"/>
      <c r="B255" s="51" t="s">
        <v>102</v>
      </c>
      <c r="C255" s="52" t="s">
        <v>24</v>
      </c>
      <c r="D255" s="52" t="s">
        <v>18</v>
      </c>
      <c r="E255" s="84">
        <f>E256</f>
        <v>117000</v>
      </c>
      <c r="F255" s="58"/>
      <c r="G255" s="58"/>
    </row>
    <row r="256" spans="1:5" ht="54" hidden="1">
      <c r="A256" s="49"/>
      <c r="B256" s="51" t="s">
        <v>215</v>
      </c>
      <c r="C256" s="52" t="s">
        <v>24</v>
      </c>
      <c r="D256" s="52" t="s">
        <v>18</v>
      </c>
      <c r="E256" s="84">
        <f>E257</f>
        <v>117000</v>
      </c>
    </row>
    <row r="257" spans="1:5" ht="54" hidden="1">
      <c r="A257" s="49"/>
      <c r="B257" s="51" t="s">
        <v>312</v>
      </c>
      <c r="C257" s="52" t="s">
        <v>24</v>
      </c>
      <c r="D257" s="52" t="s">
        <v>18</v>
      </c>
      <c r="E257" s="84">
        <f>E258</f>
        <v>117000</v>
      </c>
    </row>
    <row r="258" spans="1:5" ht="37.5" customHeight="1" hidden="1">
      <c r="A258" s="49"/>
      <c r="B258" s="51" t="s">
        <v>314</v>
      </c>
      <c r="C258" s="52" t="s">
        <v>24</v>
      </c>
      <c r="D258" s="52" t="s">
        <v>18</v>
      </c>
      <c r="E258" s="84">
        <f>E259</f>
        <v>117000</v>
      </c>
    </row>
    <row r="259" spans="1:5" ht="54" hidden="1">
      <c r="A259" s="49"/>
      <c r="B259" s="51" t="s">
        <v>218</v>
      </c>
      <c r="C259" s="52" t="s">
        <v>24</v>
      </c>
      <c r="D259" s="52" t="s">
        <v>18</v>
      </c>
      <c r="E259" s="84">
        <f>60000+57000</f>
        <v>117000</v>
      </c>
    </row>
    <row r="260" spans="1:5" ht="37.5" customHeight="1" hidden="1">
      <c r="A260" s="49" t="s">
        <v>35</v>
      </c>
      <c r="B260" s="77" t="s">
        <v>63</v>
      </c>
      <c r="C260" s="88" t="s">
        <v>27</v>
      </c>
      <c r="D260" s="88" t="s">
        <v>1</v>
      </c>
      <c r="E260" s="80">
        <f>E261</f>
        <v>0</v>
      </c>
    </row>
    <row r="261" spans="1:7" ht="54" customHeight="1" hidden="1">
      <c r="A261" s="56"/>
      <c r="B261" s="51" t="s">
        <v>198</v>
      </c>
      <c r="C261" s="52" t="s">
        <v>27</v>
      </c>
      <c r="D261" s="52" t="s">
        <v>15</v>
      </c>
      <c r="E261" s="84">
        <f>E263</f>
        <v>0</v>
      </c>
      <c r="F261" s="58"/>
      <c r="G261" s="58"/>
    </row>
    <row r="262" spans="1:7" ht="36" hidden="1">
      <c r="A262" s="56"/>
      <c r="B262" s="51" t="s">
        <v>319</v>
      </c>
      <c r="C262" s="101" t="s">
        <v>27</v>
      </c>
      <c r="D262" s="101" t="s">
        <v>15</v>
      </c>
      <c r="E262" s="84">
        <f>E263</f>
        <v>0</v>
      </c>
      <c r="F262" s="58"/>
      <c r="G262" s="58"/>
    </row>
    <row r="263" spans="1:7" s="38" customFormat="1" ht="54" hidden="1">
      <c r="A263" s="49"/>
      <c r="B263" s="100" t="s">
        <v>320</v>
      </c>
      <c r="C263" s="101" t="s">
        <v>27</v>
      </c>
      <c r="D263" s="101" t="s">
        <v>15</v>
      </c>
      <c r="E263" s="102">
        <f>E264</f>
        <v>0</v>
      </c>
      <c r="F263" s="39"/>
      <c r="G263" s="39"/>
    </row>
    <row r="264" spans="1:7" s="38" customFormat="1" ht="54" hidden="1">
      <c r="A264" s="49"/>
      <c r="B264" s="100" t="s">
        <v>321</v>
      </c>
      <c r="C264" s="101" t="s">
        <v>27</v>
      </c>
      <c r="D264" s="101" t="s">
        <v>15</v>
      </c>
      <c r="E264" s="103">
        <f>E265</f>
        <v>0</v>
      </c>
      <c r="F264" s="39"/>
      <c r="G264" s="39"/>
    </row>
    <row r="265" spans="1:7" s="38" customFormat="1" ht="39.75" customHeight="1" hidden="1">
      <c r="A265" s="49"/>
      <c r="B265" s="100" t="s">
        <v>322</v>
      </c>
      <c r="C265" s="101" t="s">
        <v>27</v>
      </c>
      <c r="D265" s="101" t="s">
        <v>15</v>
      </c>
      <c r="E265" s="103">
        <v>0</v>
      </c>
      <c r="F265" s="39"/>
      <c r="G265" s="39"/>
    </row>
    <row r="266" spans="1:7" s="38" customFormat="1" ht="18" hidden="1">
      <c r="A266" s="49"/>
      <c r="B266" s="35"/>
      <c r="C266" s="36"/>
      <c r="D266" s="36"/>
      <c r="E266" s="37"/>
      <c r="F266" s="39"/>
      <c r="G266" s="39"/>
    </row>
    <row r="267" spans="1:2" ht="18">
      <c r="A267" s="59" t="s">
        <v>338</v>
      </c>
      <c r="B267" s="42"/>
    </row>
    <row r="268" spans="1:5" ht="18">
      <c r="A268" s="1" t="s">
        <v>339</v>
      </c>
      <c r="B268" s="42"/>
      <c r="E268" s="4"/>
    </row>
    <row r="269" spans="1:5" ht="18">
      <c r="A269" s="1" t="s">
        <v>105</v>
      </c>
      <c r="E269" s="60" t="s">
        <v>337</v>
      </c>
    </row>
  </sheetData>
  <sheetProtection/>
  <mergeCells count="11">
    <mergeCell ref="C1:E1"/>
    <mergeCell ref="C2:E2"/>
    <mergeCell ref="C3:E3"/>
    <mergeCell ref="C4:E4"/>
    <mergeCell ref="C5:E5"/>
    <mergeCell ref="C6:E6"/>
    <mergeCell ref="B7:E7"/>
    <mergeCell ref="A9:A10"/>
    <mergeCell ref="B9:B10"/>
    <mergeCell ref="C9:D9"/>
    <mergeCell ref="E9:E1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2014-05-27T06:34:23Z</cp:lastPrinted>
  <dcterms:created xsi:type="dcterms:W3CDTF">1996-10-08T23:32:33Z</dcterms:created>
  <dcterms:modified xsi:type="dcterms:W3CDTF">2014-05-27T06:35:50Z</dcterms:modified>
  <cp:category/>
  <cp:version/>
  <cp:contentType/>
  <cp:contentStatus/>
</cp:coreProperties>
</file>